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emf" ContentType="image/x-emf"/>
  <Default Extension="rels" ContentType="application/vnd.openxmlformats-package.relationships+xml"/>
  <Default Extension="xml" ContentType="application/xml"/>
  <Default Extension="vml" ContentType="application/vnd.openxmlformats-officedocument.vmlDrawing"/>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harts/chart1.xml" ContentType="application/vnd.openxmlformats-officedocument.drawingml.chart+xml"/>
  <Override PartName="/xl/drawings/drawing8.xml" ContentType="application/vnd.openxmlformats-officedocument.drawingml.chartshapes+xml"/>
  <Override PartName="/xl/charts/chart2.xml" ContentType="application/vnd.openxmlformats-officedocument.drawingml.chart+xml"/>
  <Override PartName="/xl/drawings/drawing9.xml" ContentType="application/vnd.openxmlformats-officedocument.drawingml.chartshapes+xml"/>
  <Override PartName="/xl/charts/chart3.xml" ContentType="application/vnd.openxmlformats-officedocument.drawingml.chart+xml"/>
  <Override PartName="/xl/drawings/drawing10.xml" ContentType="application/vnd.openxmlformats-officedocument.drawingml.chartshapes+xml"/>
  <Override PartName="/xl/charts/chart4.xml" ContentType="application/vnd.openxmlformats-officedocument.drawingml.chart+xml"/>
  <Override PartName="/xl/drawings/drawing11.xml" ContentType="application/vnd.openxmlformats-officedocument.drawingml.chartshapes+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19.xml" ContentType="application/vnd.openxmlformats-officedocument.drawing+xml"/>
  <Override PartName="/xl/drawings/drawing20.xml" ContentType="application/vnd.openxmlformats-officedocument.drawing+xml"/>
  <Override PartName="/xl/ctrlProps/ctrlProp1.xml" ContentType="application/vnd.ms-excel.controlproperties+xml"/>
  <Override PartName="/xl/charts/chart10.xml" ContentType="application/vnd.openxmlformats-officedocument.drawingml.chart+xml"/>
  <Override PartName="/xl/drawings/drawing21.xml" ContentType="application/vnd.openxmlformats-officedocument.drawingml.chartshapes+xml"/>
  <Override PartName="/xl/charts/chart11.xml" ContentType="application/vnd.openxmlformats-officedocument.drawingml.chart+xml"/>
  <Override PartName="/xl/drawings/drawing22.xml" ContentType="application/vnd.openxmlformats-officedocument.drawingml.chartshapes+xml"/>
  <Override PartName="/xl/charts/chart12.xml" ContentType="application/vnd.openxmlformats-officedocument.drawingml.chart+xml"/>
  <Override PartName="/xl/drawings/drawing23.xml" ContentType="application/vnd.openxmlformats-officedocument.drawingml.chartshapes+xml"/>
  <Override PartName="/xl/charts/chart13.xml" ContentType="application/vnd.openxmlformats-officedocument.drawingml.chart+xml"/>
  <Override PartName="/xl/drawings/drawing24.xml" ContentType="application/vnd.openxmlformats-officedocument.drawingml.chartshapes+xml"/>
  <Override PartName="/xl/drawings/drawing25.xml" ContentType="application/vnd.openxmlformats-officedocument.drawing+xml"/>
  <Override PartName="/xl/drawings/drawing26.xml" ContentType="application/vnd.openxmlformats-officedocument.drawing+xml"/>
  <Override PartName="/xl/charts/chart14.xml" ContentType="application/vnd.openxmlformats-officedocument.drawingml.chart+xml"/>
  <Override PartName="/xl/drawings/drawing27.xml" ContentType="application/vnd.openxmlformats-officedocument.drawingml.chartshapes+xml"/>
  <Override PartName="/xl/charts/chart15.xml" ContentType="application/vnd.openxmlformats-officedocument.drawingml.chart+xml"/>
  <Override PartName="/xl/charts/chart16.xml" ContentType="application/vnd.openxmlformats-officedocument.drawingml.chart+xml"/>
  <Override PartName="/xl/drawings/drawing28.xml" ContentType="application/vnd.openxmlformats-officedocument.drawingml.chartshapes+xml"/>
  <Override PartName="/xl/charts/chart17.xml" ContentType="application/vnd.openxmlformats-officedocument.drawingml.chart+xml"/>
  <Override PartName="/xl/drawings/drawing29.xml" ContentType="application/vnd.openxmlformats-officedocument.drawingml.chartshapes+xml"/>
  <Override PartName="/xl/charts/chart18.xml" ContentType="application/vnd.openxmlformats-officedocument.drawingml.chart+xml"/>
  <Override PartName="/xl/drawings/drawing30.xml" ContentType="application/vnd.openxmlformats-officedocument.drawingml.chartshapes+xml"/>
  <Override PartName="/xl/charts/chart19.xml" ContentType="application/vnd.openxmlformats-officedocument.drawingml.chart+xml"/>
  <Override PartName="/xl/drawings/drawing31.xml" ContentType="application/vnd.openxmlformats-officedocument.drawingml.chartshapes+xml"/>
  <Override PartName="/xl/drawings/drawing32.xml" ContentType="application/vnd.openxmlformats-officedocument.drawing+xml"/>
  <Override PartName="/xl/charts/chart20.xml" ContentType="application/vnd.openxmlformats-officedocument.drawingml.chart+xml"/>
  <Override PartName="/xl/drawings/drawing33.xml" ContentType="application/vnd.openxmlformats-officedocument.drawing+xml"/>
  <Override PartName="/xl/drawings/drawing3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EsteLivro" showPivotChartFilter="1"/>
  <bookViews>
    <workbookView xWindow="-405" yWindow="1155" windowWidth="15600" windowHeight="5370" tabRatio="682"/>
  </bookViews>
  <sheets>
    <sheet name="capa" sheetId="745" r:id="rId1"/>
    <sheet name="introducao" sheetId="6" r:id="rId2"/>
    <sheet name="fontes" sheetId="746" r:id="rId3"/>
    <sheet name="6populacao3" sheetId="740" r:id="rId4"/>
    <sheet name="7empregoINE3" sheetId="741" r:id="rId5"/>
    <sheet name="8desemprego_INE3" sheetId="742" r:id="rId6"/>
    <sheet name="9lay_off" sheetId="487" r:id="rId7"/>
    <sheet name="10desemprego_IEFP" sheetId="747" r:id="rId8"/>
    <sheet name="11desemprego_IEFP" sheetId="748" r:id="rId9"/>
    <sheet name="12fp_anexo C" sheetId="703" r:id="rId10"/>
    <sheet name="13empresarial" sheetId="738" r:id="rId11"/>
    <sheet name="14ganhos" sheetId="458" r:id="rId12"/>
    <sheet name="15salários" sheetId="502" r:id="rId13"/>
    <sheet name="16irct" sheetId="491" r:id="rId14"/>
    <sheet name="17acidentes" sheetId="743" r:id="rId15"/>
    <sheet name="18ssocial" sheetId="500" r:id="rId16"/>
    <sheet name="19ssocial " sheetId="501" r:id="rId17"/>
    <sheet name="20destaque" sheetId="749" r:id="rId18"/>
    <sheet name="21destaque" sheetId="750" r:id="rId19"/>
    <sheet name="22conceito" sheetId="26" r:id="rId20"/>
    <sheet name="23conceito" sheetId="27" r:id="rId21"/>
    <sheet name="contracapa" sheetId="28" r:id="rId22"/>
  </sheets>
  <externalReferences>
    <externalReference r:id="rId23"/>
  </externalReferences>
  <definedNames>
    <definedName name="_xlnm._FilterDatabase" localSheetId="7" hidden="1">'10desemprego_IEFP'!$C$3:$Q$27</definedName>
    <definedName name="acidentes" localSheetId="9">#REF!</definedName>
    <definedName name="acidentes" localSheetId="10">#REF!</definedName>
    <definedName name="acidentes" localSheetId="14">#REF!</definedName>
    <definedName name="acidentes" localSheetId="17">#REF!</definedName>
    <definedName name="acidentes" localSheetId="18">#REF!</definedName>
    <definedName name="acidentes" localSheetId="0">#REF!</definedName>
    <definedName name="acidentes" localSheetId="2">#REF!</definedName>
    <definedName name="acidentes">#REF!</definedName>
    <definedName name="_xlnm.Print_Area" localSheetId="7">'10desemprego_IEFP'!$A$1:$S$76</definedName>
    <definedName name="_xlnm.Print_Area" localSheetId="8">'11desemprego_IEFP'!$A$1:$S$51</definedName>
    <definedName name="_xlnm.Print_Area" localSheetId="9">'12fp_anexo C'!$A$1:$L$45</definedName>
    <definedName name="_xlnm.Print_Area" localSheetId="10">'13empresarial'!$A$1:$O$84</definedName>
    <definedName name="_xlnm.Print_Area" localSheetId="11">'14ganhos'!$A$1:$P$57</definedName>
    <definedName name="_xlnm.Print_Area" localSheetId="12">'15salários'!$A$1:$K$49</definedName>
    <definedName name="_xlnm.Print_Area" localSheetId="13">'16irct'!$A$1:$S$80</definedName>
    <definedName name="_xlnm.Print_Area" localSheetId="14">'17acidentes'!$A$1:$N$68</definedName>
    <definedName name="_xlnm.Print_Area" localSheetId="15">'18ssocial'!$A$1:$N$69</definedName>
    <definedName name="_xlnm.Print_Area" localSheetId="16">'19ssocial '!$A$1:$O$72</definedName>
    <definedName name="_xlnm.Print_Area" localSheetId="17">'20destaque'!$A$1:$S$73</definedName>
    <definedName name="_xlnm.Print_Area" localSheetId="18">'21destaque'!$A$1:$L$60</definedName>
    <definedName name="_xlnm.Print_Area" localSheetId="19">'22conceito'!$A$1:$AG$71</definedName>
    <definedName name="_xlnm.Print_Area" localSheetId="20">'23conceito'!$A$1:$AG$73</definedName>
    <definedName name="_xlnm.Print_Area" localSheetId="3">'6populacao3'!$A$1:$P$61</definedName>
    <definedName name="_xlnm.Print_Area" localSheetId="4">'7empregoINE3'!$A$1:$P$71</definedName>
    <definedName name="_xlnm.Print_Area" localSheetId="5">'8desemprego_INE3'!$A$1:$P$67</definedName>
    <definedName name="_xlnm.Print_Area" localSheetId="6">'9lay_off'!$A$1:$S$61</definedName>
    <definedName name="_xlnm.Print_Area" localSheetId="0">capa!$A$1:$L$60</definedName>
    <definedName name="_xlnm.Print_Area" localSheetId="21">contracapa!$A$1:$E$54</definedName>
    <definedName name="_xlnm.Print_Area" localSheetId="2">fontes!$A$1:$O$40</definedName>
    <definedName name="_xlnm.Print_Area" localSheetId="1">introducao!$A$1:$O$51</definedName>
    <definedName name="Changes" localSheetId="9">#REF!</definedName>
    <definedName name="Changes" localSheetId="10">#REF!</definedName>
    <definedName name="Changes" localSheetId="11">#REF!</definedName>
    <definedName name="Changes" localSheetId="12">#REF!</definedName>
    <definedName name="Changes" localSheetId="14">#REF!</definedName>
    <definedName name="Changes" localSheetId="17">#REF!</definedName>
    <definedName name="Changes" localSheetId="18">#REF!</definedName>
    <definedName name="Changes" localSheetId="0">#REF!</definedName>
    <definedName name="Changes" localSheetId="2">#REF!</definedName>
    <definedName name="Changes">#REF!</definedName>
    <definedName name="Comments" localSheetId="9">#REF!</definedName>
    <definedName name="Comments" localSheetId="10">#REF!</definedName>
    <definedName name="Comments" localSheetId="11">#REF!</definedName>
    <definedName name="Comments" localSheetId="12">#REF!</definedName>
    <definedName name="Comments" localSheetId="14">#REF!</definedName>
    <definedName name="Comments" localSheetId="17">#REF!</definedName>
    <definedName name="Comments" localSheetId="18">#REF!</definedName>
    <definedName name="Comments" localSheetId="0">#REF!</definedName>
    <definedName name="Comments" localSheetId="2">#REF!</definedName>
    <definedName name="Comments">#REF!</definedName>
    <definedName name="Contact" localSheetId="9">#REF!</definedName>
    <definedName name="Contact" localSheetId="10">#REF!</definedName>
    <definedName name="Contact" localSheetId="11">#REF!</definedName>
    <definedName name="Contact" localSheetId="12">#REF!</definedName>
    <definedName name="Contact" localSheetId="14">#REF!</definedName>
    <definedName name="Contact" localSheetId="17">#REF!</definedName>
    <definedName name="Contact" localSheetId="18">#REF!</definedName>
    <definedName name="Contact" localSheetId="0">#REF!</definedName>
    <definedName name="Contact" localSheetId="2">#REF!</definedName>
    <definedName name="Contact">#REF!</definedName>
    <definedName name="Country" localSheetId="9">#REF!</definedName>
    <definedName name="Country" localSheetId="10">#REF!</definedName>
    <definedName name="Country" localSheetId="11">#REF!</definedName>
    <definedName name="Country" localSheetId="12">#REF!</definedName>
    <definedName name="Country" localSheetId="14">#REF!</definedName>
    <definedName name="Country" localSheetId="17">#REF!</definedName>
    <definedName name="Country" localSheetId="18">#REF!</definedName>
    <definedName name="Country" localSheetId="0">#REF!</definedName>
    <definedName name="Country" localSheetId="2">#REF!</definedName>
    <definedName name="Country">#REF!</definedName>
    <definedName name="CV_employed" localSheetId="9">#REF!</definedName>
    <definedName name="CV_employed" localSheetId="10">#REF!</definedName>
    <definedName name="CV_employed" localSheetId="11">#REF!</definedName>
    <definedName name="CV_employed" localSheetId="12">#REF!</definedName>
    <definedName name="CV_employed" localSheetId="14">#REF!</definedName>
    <definedName name="CV_employed" localSheetId="17">#REF!</definedName>
    <definedName name="CV_employed" localSheetId="18">#REF!</definedName>
    <definedName name="CV_employed" localSheetId="0">#REF!</definedName>
    <definedName name="CV_employed" localSheetId="2">#REF!</definedName>
    <definedName name="CV_employed">#REF!</definedName>
    <definedName name="CV_parttime" localSheetId="9">#REF!</definedName>
    <definedName name="CV_parttime" localSheetId="10">#REF!</definedName>
    <definedName name="CV_parttime" localSheetId="11">#REF!</definedName>
    <definedName name="CV_parttime" localSheetId="12">#REF!</definedName>
    <definedName name="CV_parttime" localSheetId="14">#REF!</definedName>
    <definedName name="CV_parttime" localSheetId="17">#REF!</definedName>
    <definedName name="CV_parttime" localSheetId="18">#REF!</definedName>
    <definedName name="CV_parttime" localSheetId="0">#REF!</definedName>
    <definedName name="CV_parttime" localSheetId="2">#REF!</definedName>
    <definedName name="CV_parttime">#REF!</definedName>
    <definedName name="CV_unemployed" localSheetId="9">#REF!</definedName>
    <definedName name="CV_unemployed" localSheetId="10">#REF!</definedName>
    <definedName name="CV_unemployed" localSheetId="11">#REF!</definedName>
    <definedName name="CV_unemployed" localSheetId="12">#REF!</definedName>
    <definedName name="CV_unemployed" localSheetId="14">#REF!</definedName>
    <definedName name="CV_unemployed" localSheetId="17">#REF!</definedName>
    <definedName name="CV_unemployed" localSheetId="18">#REF!</definedName>
    <definedName name="CV_unemployed" localSheetId="0">#REF!</definedName>
    <definedName name="CV_unemployed" localSheetId="2">#REF!</definedName>
    <definedName name="CV_unemployed">#REF!</definedName>
    <definedName name="CV_unemploymentRate" localSheetId="9">#REF!</definedName>
    <definedName name="CV_unemploymentRate" localSheetId="10">#REF!</definedName>
    <definedName name="CV_unemploymentRate" localSheetId="11">#REF!</definedName>
    <definedName name="CV_unemploymentRate" localSheetId="12">#REF!</definedName>
    <definedName name="CV_unemploymentRate" localSheetId="14">#REF!</definedName>
    <definedName name="CV_unemploymentRate" localSheetId="17">#REF!</definedName>
    <definedName name="CV_unemploymentRate" localSheetId="18">#REF!</definedName>
    <definedName name="CV_unemploymentRate" localSheetId="0">#REF!</definedName>
    <definedName name="CV_unemploymentRate" localSheetId="2">#REF!</definedName>
    <definedName name="CV_unemploymentRate">#REF!</definedName>
    <definedName name="CV_UsualHours" localSheetId="9">#REF!</definedName>
    <definedName name="CV_UsualHours" localSheetId="10">#REF!</definedName>
    <definedName name="CV_UsualHours" localSheetId="11">#REF!</definedName>
    <definedName name="CV_UsualHours" localSheetId="12">#REF!</definedName>
    <definedName name="CV_UsualHours" localSheetId="14">#REF!</definedName>
    <definedName name="CV_UsualHours" localSheetId="17">#REF!</definedName>
    <definedName name="CV_UsualHours" localSheetId="18">#REF!</definedName>
    <definedName name="CV_UsualHours" localSheetId="0">#REF!</definedName>
    <definedName name="CV_UsualHours" localSheetId="2">#REF!</definedName>
    <definedName name="CV_UsualHours">#REF!</definedName>
    <definedName name="dgalsjdgAD" localSheetId="9">#REF!</definedName>
    <definedName name="dgalsjdgAD" localSheetId="10">#REF!</definedName>
    <definedName name="dgalsjdgAD" localSheetId="14">#REF!</definedName>
    <definedName name="dgalsjdgAD" localSheetId="17">#REF!</definedName>
    <definedName name="dgalsjdgAD" localSheetId="18">#REF!</definedName>
    <definedName name="dgalsjdgAD" localSheetId="0">#REF!</definedName>
    <definedName name="dgalsjdgAD" localSheetId="2">#REF!</definedName>
    <definedName name="dgalsjdgAD">#REF!</definedName>
    <definedName name="dsadsa" localSheetId="9">#REF!</definedName>
    <definedName name="dsadsa" localSheetId="10">#REF!</definedName>
    <definedName name="dsadsa" localSheetId="12">#REF!</definedName>
    <definedName name="dsadsa" localSheetId="14">#REF!</definedName>
    <definedName name="dsadsa" localSheetId="17">#REF!</definedName>
    <definedName name="dsadsa" localSheetId="18">#REF!</definedName>
    <definedName name="dsadsa" localSheetId="0">#REF!</definedName>
    <definedName name="dsadsa" localSheetId="2">#REF!</definedName>
    <definedName name="dsadsa">#REF!</definedName>
    <definedName name="email" localSheetId="9">#REF!</definedName>
    <definedName name="email" localSheetId="10">#REF!</definedName>
    <definedName name="email" localSheetId="11">#REF!</definedName>
    <definedName name="email" localSheetId="12">#REF!</definedName>
    <definedName name="email" localSheetId="14">#REF!</definedName>
    <definedName name="email" localSheetId="17">#REF!</definedName>
    <definedName name="email" localSheetId="18">#REF!</definedName>
    <definedName name="email" localSheetId="0">#REF!</definedName>
    <definedName name="email" localSheetId="2">#REF!</definedName>
    <definedName name="email">#REF!</definedName>
    <definedName name="hdbtrgs" localSheetId="9">#REF!</definedName>
    <definedName name="hdbtrgs" localSheetId="10">#REF!</definedName>
    <definedName name="hdbtrgs" localSheetId="12">#REF!</definedName>
    <definedName name="hdbtrgs" localSheetId="14">#REF!</definedName>
    <definedName name="hdbtrgs" localSheetId="17">#REF!</definedName>
    <definedName name="hdbtrgs" localSheetId="18">#REF!</definedName>
    <definedName name="hdbtrgs" localSheetId="0">#REF!</definedName>
    <definedName name="hdbtrgs" localSheetId="2">#REF!</definedName>
    <definedName name="hdbtrgs">#REF!</definedName>
    <definedName name="Limit_a_q" localSheetId="9">#REF!</definedName>
    <definedName name="Limit_a_q" localSheetId="10">#REF!</definedName>
    <definedName name="Limit_a_q" localSheetId="11">#REF!</definedName>
    <definedName name="Limit_a_q" localSheetId="12">#REF!</definedName>
    <definedName name="Limit_a_q" localSheetId="14">#REF!</definedName>
    <definedName name="Limit_a_q" localSheetId="17">#REF!</definedName>
    <definedName name="Limit_a_q" localSheetId="18">#REF!</definedName>
    <definedName name="Limit_a_q" localSheetId="0">#REF!</definedName>
    <definedName name="Limit_a_q" localSheetId="2">#REF!</definedName>
    <definedName name="Limit_a_q">#REF!</definedName>
    <definedName name="Limit_b_a" localSheetId="9">#REF!</definedName>
    <definedName name="Limit_b_a" localSheetId="10">#REF!</definedName>
    <definedName name="Limit_b_a" localSheetId="11">#REF!</definedName>
    <definedName name="Limit_b_a" localSheetId="12">#REF!</definedName>
    <definedName name="Limit_b_a" localSheetId="14">#REF!</definedName>
    <definedName name="Limit_b_a" localSheetId="17">#REF!</definedName>
    <definedName name="Limit_b_a" localSheetId="18">#REF!</definedName>
    <definedName name="Limit_b_a" localSheetId="0">#REF!</definedName>
    <definedName name="Limit_b_a" localSheetId="2">#REF!</definedName>
    <definedName name="Limit_b_a">#REF!</definedName>
    <definedName name="Limit_b_q" localSheetId="9">#REF!</definedName>
    <definedName name="Limit_b_q" localSheetId="10">#REF!</definedName>
    <definedName name="Limit_b_q" localSheetId="11">#REF!</definedName>
    <definedName name="Limit_b_q" localSheetId="12">#REF!</definedName>
    <definedName name="Limit_b_q" localSheetId="14">#REF!</definedName>
    <definedName name="Limit_b_q" localSheetId="17">#REF!</definedName>
    <definedName name="Limit_b_q" localSheetId="18">#REF!</definedName>
    <definedName name="Limit_b_q" localSheetId="0">#REF!</definedName>
    <definedName name="Limit_b_q" localSheetId="2">#REF!</definedName>
    <definedName name="Limit_b_q">#REF!</definedName>
    <definedName name="mySortCriteria">[1]Calculation!$E$7</definedName>
    <definedName name="NR_NonContacts" localSheetId="9">#REF!</definedName>
    <definedName name="NR_NonContacts" localSheetId="10">#REF!</definedName>
    <definedName name="NR_NonContacts" localSheetId="11">#REF!</definedName>
    <definedName name="NR_NonContacts" localSheetId="12">#REF!</definedName>
    <definedName name="NR_NonContacts" localSheetId="14">#REF!</definedName>
    <definedName name="NR_NonContacts" localSheetId="17">#REF!</definedName>
    <definedName name="NR_NonContacts" localSheetId="18">#REF!</definedName>
    <definedName name="NR_NonContacts" localSheetId="0">#REF!</definedName>
    <definedName name="NR_NonContacts" localSheetId="2">#REF!</definedName>
    <definedName name="NR_NonContacts">#REF!</definedName>
    <definedName name="NR_Other" localSheetId="9">#REF!</definedName>
    <definedName name="NR_Other" localSheetId="10">#REF!</definedName>
    <definedName name="NR_Other" localSheetId="11">#REF!</definedName>
    <definedName name="NR_Other" localSheetId="12">#REF!</definedName>
    <definedName name="NR_Other" localSheetId="14">#REF!</definedName>
    <definedName name="NR_Other" localSheetId="17">#REF!</definedName>
    <definedName name="NR_Other" localSheetId="18">#REF!</definedName>
    <definedName name="NR_Other" localSheetId="0">#REF!</definedName>
    <definedName name="NR_Other" localSheetId="2">#REF!</definedName>
    <definedName name="NR_Other">#REF!</definedName>
    <definedName name="NR_Refusals" localSheetId="9">#REF!</definedName>
    <definedName name="NR_Refusals" localSheetId="10">#REF!</definedName>
    <definedName name="NR_Refusals" localSheetId="11">#REF!</definedName>
    <definedName name="NR_Refusals" localSheetId="12">#REF!</definedName>
    <definedName name="NR_Refusals" localSheetId="14">#REF!</definedName>
    <definedName name="NR_Refusals" localSheetId="17">#REF!</definedName>
    <definedName name="NR_Refusals" localSheetId="18">#REF!</definedName>
    <definedName name="NR_Refusals" localSheetId="0">#REF!</definedName>
    <definedName name="NR_Refusals" localSheetId="2">#REF!</definedName>
    <definedName name="NR_Refusals">#REF!</definedName>
    <definedName name="NR_Total" localSheetId="9">#REF!</definedName>
    <definedName name="NR_Total" localSheetId="10">#REF!</definedName>
    <definedName name="NR_Total" localSheetId="11">#REF!</definedName>
    <definedName name="NR_Total" localSheetId="12">#REF!</definedName>
    <definedName name="NR_Total" localSheetId="14">#REF!</definedName>
    <definedName name="NR_Total" localSheetId="17">#REF!</definedName>
    <definedName name="NR_Total" localSheetId="18">#REF!</definedName>
    <definedName name="NR_Total" localSheetId="0">#REF!</definedName>
    <definedName name="NR_Total" localSheetId="2">#REF!</definedName>
    <definedName name="NR_Total">#REF!</definedName>
    <definedName name="Quarter" localSheetId="9">#REF!</definedName>
    <definedName name="Quarter" localSheetId="10">#REF!</definedName>
    <definedName name="Quarter" localSheetId="11">#REF!</definedName>
    <definedName name="Quarter" localSheetId="12">#REF!</definedName>
    <definedName name="Quarter" localSheetId="14">#REF!</definedName>
    <definedName name="Quarter" localSheetId="17">#REF!</definedName>
    <definedName name="Quarter" localSheetId="18">#REF!</definedName>
    <definedName name="Quarter" localSheetId="0">#REF!</definedName>
    <definedName name="Quarter" localSheetId="2">#REF!</definedName>
    <definedName name="Quarter">#REF!</definedName>
    <definedName name="Telephone" localSheetId="9">#REF!</definedName>
    <definedName name="Telephone" localSheetId="10">#REF!</definedName>
    <definedName name="Telephone" localSheetId="11">#REF!</definedName>
    <definedName name="Telephone" localSheetId="12">#REF!</definedName>
    <definedName name="Telephone" localSheetId="14">#REF!</definedName>
    <definedName name="Telephone" localSheetId="17">#REF!</definedName>
    <definedName name="Telephone" localSheetId="18">#REF!</definedName>
    <definedName name="Telephone" localSheetId="0">#REF!</definedName>
    <definedName name="Telephone" localSheetId="2">#REF!</definedName>
    <definedName name="Telephone">#REF!</definedName>
    <definedName name="topo" localSheetId="0">capa!#REF!</definedName>
    <definedName name="ue" localSheetId="9">#REF!</definedName>
    <definedName name="ue" localSheetId="10">#REF!</definedName>
    <definedName name="ue" localSheetId="14">#REF!</definedName>
    <definedName name="ue" localSheetId="17">#REF!</definedName>
    <definedName name="ue" localSheetId="18">#REF!</definedName>
    <definedName name="ue" localSheetId="0">#REF!</definedName>
    <definedName name="ue" localSheetId="2">#REF!</definedName>
    <definedName name="ue">#REF!</definedName>
    <definedName name="Year" localSheetId="9">#REF!</definedName>
    <definedName name="Year" localSheetId="10">#REF!</definedName>
    <definedName name="Year" localSheetId="11">#REF!</definedName>
    <definedName name="Year" localSheetId="12">#REF!</definedName>
    <definedName name="Year" localSheetId="14">#REF!</definedName>
    <definedName name="Year" localSheetId="17">#REF!</definedName>
    <definedName name="Year" localSheetId="18">#REF!</definedName>
    <definedName name="Year" localSheetId="0">#REF!</definedName>
    <definedName name="Year" localSheetId="2">#REF!</definedName>
    <definedName name="Year">#REF!</definedName>
    <definedName name="Z_5859C3A0_D6FB_40D9_B6C2_346CB5A63A0A_.wvu.Cols" localSheetId="7" hidden="1">'10desemprego_IEFP'!#REF!</definedName>
    <definedName name="Z_5859C3A0_D6FB_40D9_B6C2_346CB5A63A0A_.wvu.Cols" localSheetId="13" hidden="1">'16irct'!#REF!</definedName>
    <definedName name="Z_5859C3A0_D6FB_40D9_B6C2_346CB5A63A0A_.wvu.Cols" localSheetId="15" hidden="1">'18ssocial'!#REF!</definedName>
    <definedName name="Z_5859C3A0_D6FB_40D9_B6C2_346CB5A63A0A_.wvu.PrintArea" localSheetId="7" hidden="1">'10desemprego_IEFP'!$A$1:$S$76</definedName>
    <definedName name="Z_5859C3A0_D6FB_40D9_B6C2_346CB5A63A0A_.wvu.PrintArea" localSheetId="8" hidden="1">'11desemprego_IEFP'!$A$1:$S$51</definedName>
    <definedName name="Z_5859C3A0_D6FB_40D9_B6C2_346CB5A63A0A_.wvu.PrintArea" localSheetId="9" hidden="1">'12fp_anexo C'!$A$1:$L$45</definedName>
    <definedName name="Z_5859C3A0_D6FB_40D9_B6C2_346CB5A63A0A_.wvu.PrintArea" localSheetId="11" hidden="1">'14ganhos'!$A$1:$P$57</definedName>
    <definedName name="Z_5859C3A0_D6FB_40D9_B6C2_346CB5A63A0A_.wvu.PrintArea" localSheetId="12" hidden="1">'15salários'!$A$1:$K$49</definedName>
    <definedName name="Z_5859C3A0_D6FB_40D9_B6C2_346CB5A63A0A_.wvu.PrintArea" localSheetId="13" hidden="1">'16irct'!$A$1:$S$80</definedName>
    <definedName name="Z_5859C3A0_D6FB_40D9_B6C2_346CB5A63A0A_.wvu.PrintArea" localSheetId="15" hidden="1">'18ssocial'!$A$1:$N$69</definedName>
    <definedName name="Z_5859C3A0_D6FB_40D9_B6C2_346CB5A63A0A_.wvu.PrintArea" localSheetId="16" hidden="1">'19ssocial '!$A$1:$O$72</definedName>
    <definedName name="Z_5859C3A0_D6FB_40D9_B6C2_346CB5A63A0A_.wvu.PrintArea" localSheetId="17" hidden="1">'20destaque'!$A$1:$S$73</definedName>
    <definedName name="Z_5859C3A0_D6FB_40D9_B6C2_346CB5A63A0A_.wvu.PrintArea" localSheetId="19" hidden="1">'22conceito'!$A$1:$AG$71</definedName>
    <definedName name="Z_5859C3A0_D6FB_40D9_B6C2_346CB5A63A0A_.wvu.PrintArea" localSheetId="20" hidden="1">'23conceito'!$A$1:$AG$73</definedName>
    <definedName name="Z_5859C3A0_D6FB_40D9_B6C2_346CB5A63A0A_.wvu.PrintArea" localSheetId="3" hidden="1">'6populacao3'!$A$1:$P$61</definedName>
    <definedName name="Z_5859C3A0_D6FB_40D9_B6C2_346CB5A63A0A_.wvu.PrintArea" localSheetId="4" hidden="1">'7empregoINE3'!$A$1:$P$71</definedName>
    <definedName name="Z_5859C3A0_D6FB_40D9_B6C2_346CB5A63A0A_.wvu.PrintArea" localSheetId="5" hidden="1">'8desemprego_INE3'!$A$1:$P$67</definedName>
    <definedName name="Z_5859C3A0_D6FB_40D9_B6C2_346CB5A63A0A_.wvu.PrintArea" localSheetId="6" hidden="1">'9lay_off'!$A$1:$S$61</definedName>
    <definedName name="Z_5859C3A0_D6FB_40D9_B6C2_346CB5A63A0A_.wvu.PrintArea" localSheetId="0" hidden="1">capa!$A$1:$L$60</definedName>
    <definedName name="Z_5859C3A0_D6FB_40D9_B6C2_346CB5A63A0A_.wvu.PrintArea" localSheetId="21" hidden="1">contracapa!$A$1:$E$54</definedName>
    <definedName name="Z_5859C3A0_D6FB_40D9_B6C2_346CB5A63A0A_.wvu.PrintArea" localSheetId="2" hidden="1">fontes!$A$1:$O$40</definedName>
    <definedName name="Z_5859C3A0_D6FB_40D9_B6C2_346CB5A63A0A_.wvu.PrintArea" localSheetId="1" hidden="1">introducao!$A$1:$O$51</definedName>
    <definedName name="Z_5859C3A0_D6FB_40D9_B6C2_346CB5A63A0A_.wvu.Rows" localSheetId="7" hidden="1">'10desemprego_IEFP'!$21:$21,'10desemprego_IEFP'!$48:$48,'10desemprego_IEFP'!$58:$64</definedName>
    <definedName name="Z_5859C3A0_D6FB_40D9_B6C2_346CB5A63A0A_.wvu.Rows" localSheetId="8" hidden="1">'11desemprego_IEFP'!#REF!,'11desemprego_IEFP'!#REF!</definedName>
    <definedName name="Z_5859C3A0_D6FB_40D9_B6C2_346CB5A63A0A_.wvu.Rows" localSheetId="9" hidden="1">'12fp_anexo C'!#REF!,'12fp_anexo C'!#REF!</definedName>
    <definedName name="Z_5859C3A0_D6FB_40D9_B6C2_346CB5A63A0A_.wvu.Rows" localSheetId="11" hidden="1">'14ganhos'!#REF!</definedName>
    <definedName name="Z_5859C3A0_D6FB_40D9_B6C2_346CB5A63A0A_.wvu.Rows" localSheetId="12" hidden="1">'15salários'!$29:$30,'15salários'!#REF!</definedName>
    <definedName name="Z_5859C3A0_D6FB_40D9_B6C2_346CB5A63A0A_.wvu.Rows" localSheetId="13" hidden="1">'16irct'!#REF!</definedName>
    <definedName name="Z_5859C3A0_D6FB_40D9_B6C2_346CB5A63A0A_.wvu.Rows" localSheetId="15" hidden="1">'18ssocial'!$31:$31</definedName>
    <definedName name="Z_5859C3A0_D6FB_40D9_B6C2_346CB5A63A0A_.wvu.Rows" localSheetId="16" hidden="1">'19ssocial '!#REF!</definedName>
    <definedName name="Z_5859C3A0_D6FB_40D9_B6C2_346CB5A63A0A_.wvu.Rows" localSheetId="17" hidden="1">'20destaque'!#REF!,'20destaque'!#REF!</definedName>
    <definedName name="Z_5859C3A0_D6FB_40D9_B6C2_346CB5A63A0A_.wvu.Rows" localSheetId="19" hidden="1">'22conceito'!#REF!</definedName>
    <definedName name="Z_5859C3A0_D6FB_40D9_B6C2_346CB5A63A0A_.wvu.Rows" localSheetId="20" hidden="1">'23conceito'!$8:$9</definedName>
    <definedName name="Z_5859C3A0_D6FB_40D9_B6C2_346CB5A63A0A_.wvu.Rows" localSheetId="3" hidden="1">'6populacao3'!#REF!,'6populacao3'!#REF!,'6populacao3'!$30:$58</definedName>
    <definedName name="Z_5859C3A0_D6FB_40D9_B6C2_346CB5A63A0A_.wvu.Rows" localSheetId="4" hidden="1">'7empregoINE3'!#REF!,'7empregoINE3'!$40:$68</definedName>
    <definedName name="Z_5859C3A0_D6FB_40D9_B6C2_346CB5A63A0A_.wvu.Rows" localSheetId="5" hidden="1">'8desemprego_INE3'!#REF!,'8desemprego_INE3'!#REF!,'8desemprego_INE3'!$37:$64,'8desemprego_INE3'!#REF!</definedName>
    <definedName name="Z_5859C3A0_D6FB_40D9_B6C2_346CB5A63A0A_.wvu.Rows" localSheetId="6" hidden="1">'9lay_off'!#REF!,'9lay_off'!#REF!,'9lay_off'!#REF!</definedName>
    <definedName name="Z_87E9DA1B_1CEB_458D_87A5_C4E38BAE485A_.wvu.Cols" localSheetId="7" hidden="1">'10desemprego_IEFP'!#REF!</definedName>
    <definedName name="Z_87E9DA1B_1CEB_458D_87A5_C4E38BAE485A_.wvu.Cols" localSheetId="13" hidden="1">'16irct'!#REF!</definedName>
    <definedName name="Z_87E9DA1B_1CEB_458D_87A5_C4E38BAE485A_.wvu.Cols" localSheetId="15" hidden="1">'18ssocial'!#REF!</definedName>
    <definedName name="Z_87E9DA1B_1CEB_458D_87A5_C4E38BAE485A_.wvu.PrintArea" localSheetId="7" hidden="1">'10desemprego_IEFP'!$A$1:$S$76</definedName>
    <definedName name="Z_87E9DA1B_1CEB_458D_87A5_C4E38BAE485A_.wvu.PrintArea" localSheetId="8" hidden="1">'11desemprego_IEFP'!$A$1:$S$51</definedName>
    <definedName name="Z_87E9DA1B_1CEB_458D_87A5_C4E38BAE485A_.wvu.PrintArea" localSheetId="9" hidden="1">'12fp_anexo C'!$A$1:$L$45</definedName>
    <definedName name="Z_87E9DA1B_1CEB_458D_87A5_C4E38BAE485A_.wvu.PrintArea" localSheetId="11" hidden="1">'14ganhos'!$A$1:$P$57</definedName>
    <definedName name="Z_87E9DA1B_1CEB_458D_87A5_C4E38BAE485A_.wvu.PrintArea" localSheetId="12" hidden="1">'15salários'!$A$1:$K$49</definedName>
    <definedName name="Z_87E9DA1B_1CEB_458D_87A5_C4E38BAE485A_.wvu.PrintArea" localSheetId="13" hidden="1">'16irct'!$A$1:$S$80</definedName>
    <definedName name="Z_87E9DA1B_1CEB_458D_87A5_C4E38BAE485A_.wvu.PrintArea" localSheetId="15" hidden="1">'18ssocial'!$A$1:$N$69</definedName>
    <definedName name="Z_87E9DA1B_1CEB_458D_87A5_C4E38BAE485A_.wvu.PrintArea" localSheetId="16" hidden="1">'19ssocial '!$A$1:$O$72</definedName>
    <definedName name="Z_87E9DA1B_1CEB_458D_87A5_C4E38BAE485A_.wvu.PrintArea" localSheetId="17" hidden="1">'20destaque'!$A$1:$S$73</definedName>
    <definedName name="Z_87E9DA1B_1CEB_458D_87A5_C4E38BAE485A_.wvu.PrintArea" localSheetId="19" hidden="1">'22conceito'!$A$1:$AG$71</definedName>
    <definedName name="Z_87E9DA1B_1CEB_458D_87A5_C4E38BAE485A_.wvu.PrintArea" localSheetId="20" hidden="1">'23conceito'!$A$1:$AG$73</definedName>
    <definedName name="Z_87E9DA1B_1CEB_458D_87A5_C4E38BAE485A_.wvu.PrintArea" localSheetId="3" hidden="1">'6populacao3'!$A$1:$P$61</definedName>
    <definedName name="Z_87E9DA1B_1CEB_458D_87A5_C4E38BAE485A_.wvu.PrintArea" localSheetId="4" hidden="1">'7empregoINE3'!$A$1:$P$71</definedName>
    <definedName name="Z_87E9DA1B_1CEB_458D_87A5_C4E38BAE485A_.wvu.PrintArea" localSheetId="5" hidden="1">'8desemprego_INE3'!$A$1:$P$67</definedName>
    <definedName name="Z_87E9DA1B_1CEB_458D_87A5_C4E38BAE485A_.wvu.PrintArea" localSheetId="6" hidden="1">'9lay_off'!$A$1:$S$61</definedName>
    <definedName name="Z_87E9DA1B_1CEB_458D_87A5_C4E38BAE485A_.wvu.PrintArea" localSheetId="0" hidden="1">capa!$A$1:$L$60</definedName>
    <definedName name="Z_87E9DA1B_1CEB_458D_87A5_C4E38BAE485A_.wvu.PrintArea" localSheetId="21" hidden="1">contracapa!$A$1:$E$54</definedName>
    <definedName name="Z_87E9DA1B_1CEB_458D_87A5_C4E38BAE485A_.wvu.PrintArea" localSheetId="2" hidden="1">fontes!$A$1:$O$40</definedName>
    <definedName name="Z_87E9DA1B_1CEB_458D_87A5_C4E38BAE485A_.wvu.PrintArea" localSheetId="1" hidden="1">introducao!$A$1:$O$51</definedName>
    <definedName name="Z_87E9DA1B_1CEB_458D_87A5_C4E38BAE485A_.wvu.Rows" localSheetId="7" hidden="1">'10desemprego_IEFP'!$21:$21,'10desemprego_IEFP'!$48:$48,'10desemprego_IEFP'!$58:$64</definedName>
    <definedName name="Z_87E9DA1B_1CEB_458D_87A5_C4E38BAE485A_.wvu.Rows" localSheetId="8" hidden="1">'11desemprego_IEFP'!#REF!,'11desemprego_IEFP'!#REF!</definedName>
    <definedName name="Z_87E9DA1B_1CEB_458D_87A5_C4E38BAE485A_.wvu.Rows" localSheetId="9" hidden="1">'12fp_anexo C'!#REF!,'12fp_anexo C'!#REF!</definedName>
    <definedName name="Z_87E9DA1B_1CEB_458D_87A5_C4E38BAE485A_.wvu.Rows" localSheetId="11" hidden="1">'14ganhos'!#REF!</definedName>
    <definedName name="Z_87E9DA1B_1CEB_458D_87A5_C4E38BAE485A_.wvu.Rows" localSheetId="12" hidden="1">'15salários'!$29:$30,'15salários'!#REF!</definedName>
    <definedName name="Z_87E9DA1B_1CEB_458D_87A5_C4E38BAE485A_.wvu.Rows" localSheetId="13" hidden="1">'16irct'!#REF!</definedName>
    <definedName name="Z_87E9DA1B_1CEB_458D_87A5_C4E38BAE485A_.wvu.Rows" localSheetId="15" hidden="1">'18ssocial'!$31:$31</definedName>
    <definedName name="Z_87E9DA1B_1CEB_458D_87A5_C4E38BAE485A_.wvu.Rows" localSheetId="16" hidden="1">'19ssocial '!#REF!</definedName>
    <definedName name="Z_87E9DA1B_1CEB_458D_87A5_C4E38BAE485A_.wvu.Rows" localSheetId="17" hidden="1">'20destaque'!#REF!,'20destaque'!#REF!</definedName>
    <definedName name="Z_87E9DA1B_1CEB_458D_87A5_C4E38BAE485A_.wvu.Rows" localSheetId="19" hidden="1">'22conceito'!#REF!</definedName>
    <definedName name="Z_87E9DA1B_1CEB_458D_87A5_C4E38BAE485A_.wvu.Rows" localSheetId="20" hidden="1">'23conceito'!$8:$9</definedName>
    <definedName name="Z_87E9DA1B_1CEB_458D_87A5_C4E38BAE485A_.wvu.Rows" localSheetId="3" hidden="1">'6populacao3'!#REF!,'6populacao3'!#REF!,'6populacao3'!$30:$58</definedName>
    <definedName name="Z_87E9DA1B_1CEB_458D_87A5_C4E38BAE485A_.wvu.Rows" localSheetId="4" hidden="1">'7empregoINE3'!#REF!,'7empregoINE3'!$40:$68</definedName>
    <definedName name="Z_87E9DA1B_1CEB_458D_87A5_C4E38BAE485A_.wvu.Rows" localSheetId="5" hidden="1">'8desemprego_INE3'!#REF!,'8desemprego_INE3'!#REF!,'8desemprego_INE3'!$37:$64,'8desemprego_INE3'!#REF!</definedName>
    <definedName name="Z_87E9DA1B_1CEB_458D_87A5_C4E38BAE485A_.wvu.Rows" localSheetId="6" hidden="1">'9lay_off'!#REF!,'9lay_off'!#REF!,'9lay_off'!#REF!</definedName>
    <definedName name="Z_D8E90C30_C61D_40A7_989F_8651AA8E91E2_.wvu.Cols" localSheetId="13" hidden="1">'16irct'!#REF!</definedName>
    <definedName name="Z_D8E90C30_C61D_40A7_989F_8651AA8E91E2_.wvu.Cols" localSheetId="15" hidden="1">'18ssocial'!#REF!</definedName>
    <definedName name="Z_D8E90C30_C61D_40A7_989F_8651AA8E91E2_.wvu.PrintArea" localSheetId="7" hidden="1">'10desemprego_IEFP'!$A$1:$S$76</definedName>
    <definedName name="Z_D8E90C30_C61D_40A7_989F_8651AA8E91E2_.wvu.PrintArea" localSheetId="8" hidden="1">'11desemprego_IEFP'!$A$1:$S$51</definedName>
    <definedName name="Z_D8E90C30_C61D_40A7_989F_8651AA8E91E2_.wvu.PrintArea" localSheetId="9" hidden="1">'12fp_anexo C'!$A$1:$L$45</definedName>
    <definedName name="Z_D8E90C30_C61D_40A7_989F_8651AA8E91E2_.wvu.PrintArea" localSheetId="11" hidden="1">'14ganhos'!$A$1:$P$57</definedName>
    <definedName name="Z_D8E90C30_C61D_40A7_989F_8651AA8E91E2_.wvu.PrintArea" localSheetId="12" hidden="1">'15salários'!$A$1:$K$49</definedName>
    <definedName name="Z_D8E90C30_C61D_40A7_989F_8651AA8E91E2_.wvu.PrintArea" localSheetId="13" hidden="1">'16irct'!$A$1:$S$80</definedName>
    <definedName name="Z_D8E90C30_C61D_40A7_989F_8651AA8E91E2_.wvu.PrintArea" localSheetId="15" hidden="1">'18ssocial'!$A$1:$N$69</definedName>
    <definedName name="Z_D8E90C30_C61D_40A7_989F_8651AA8E91E2_.wvu.PrintArea" localSheetId="16" hidden="1">'19ssocial '!$A$1:$O$72</definedName>
    <definedName name="Z_D8E90C30_C61D_40A7_989F_8651AA8E91E2_.wvu.PrintArea" localSheetId="17" hidden="1">'20destaque'!$A$1:$S$73</definedName>
    <definedName name="Z_D8E90C30_C61D_40A7_989F_8651AA8E91E2_.wvu.PrintArea" localSheetId="19" hidden="1">'22conceito'!$A$1:$AG$71</definedName>
    <definedName name="Z_D8E90C30_C61D_40A7_989F_8651AA8E91E2_.wvu.PrintArea" localSheetId="20" hidden="1">'23conceito'!$A$1:$AG$73</definedName>
    <definedName name="Z_D8E90C30_C61D_40A7_989F_8651AA8E91E2_.wvu.PrintArea" localSheetId="3" hidden="1">'6populacao3'!$A$1:$P$61</definedName>
    <definedName name="Z_D8E90C30_C61D_40A7_989F_8651AA8E91E2_.wvu.PrintArea" localSheetId="4" hidden="1">'7empregoINE3'!$A$1:$P$71</definedName>
    <definedName name="Z_D8E90C30_C61D_40A7_989F_8651AA8E91E2_.wvu.PrintArea" localSheetId="5" hidden="1">'8desemprego_INE3'!$A$1:$P$67</definedName>
    <definedName name="Z_D8E90C30_C61D_40A7_989F_8651AA8E91E2_.wvu.PrintArea" localSheetId="6" hidden="1">'9lay_off'!$A$1:$S$61</definedName>
    <definedName name="Z_D8E90C30_C61D_40A7_989F_8651AA8E91E2_.wvu.PrintArea" localSheetId="0" hidden="1">capa!$A$1:$L$60</definedName>
    <definedName name="Z_D8E90C30_C61D_40A7_989F_8651AA8E91E2_.wvu.PrintArea" localSheetId="21" hidden="1">contracapa!$A$1:$E$54</definedName>
    <definedName name="Z_D8E90C30_C61D_40A7_989F_8651AA8E91E2_.wvu.PrintArea" localSheetId="2" hidden="1">fontes!$A$1:$O$40</definedName>
    <definedName name="Z_D8E90C30_C61D_40A7_989F_8651AA8E91E2_.wvu.PrintArea" localSheetId="1" hidden="1">introducao!$A$1:$O$51</definedName>
    <definedName name="Z_D8E90C30_C61D_40A7_989F_8651AA8E91E2_.wvu.Rows" localSheetId="8" hidden="1">'11desemprego_IEFP'!#REF!,'11desemprego_IEFP'!#REF!</definedName>
    <definedName name="Z_D8E90C30_C61D_40A7_989F_8651AA8E91E2_.wvu.Rows" localSheetId="9" hidden="1">'12fp_anexo C'!#REF!,'12fp_anexo C'!#REF!</definedName>
    <definedName name="Z_D8E90C30_C61D_40A7_989F_8651AA8E91E2_.wvu.Rows" localSheetId="11" hidden="1">'14ganhos'!#REF!</definedName>
    <definedName name="Z_D8E90C30_C61D_40A7_989F_8651AA8E91E2_.wvu.Rows" localSheetId="12" hidden="1">'15salários'!$29:$30,'15salários'!#REF!</definedName>
    <definedName name="Z_D8E90C30_C61D_40A7_989F_8651AA8E91E2_.wvu.Rows" localSheetId="13" hidden="1">'16irct'!#REF!</definedName>
    <definedName name="Z_D8E90C30_C61D_40A7_989F_8651AA8E91E2_.wvu.Rows" localSheetId="15" hidden="1">'18ssocial'!$31:$31</definedName>
    <definedName name="Z_D8E90C30_C61D_40A7_989F_8651AA8E91E2_.wvu.Rows" localSheetId="16" hidden="1">'19ssocial '!#REF!</definedName>
    <definedName name="Z_D8E90C30_C61D_40A7_989F_8651AA8E91E2_.wvu.Rows" localSheetId="17" hidden="1">'20destaque'!#REF!,'20destaque'!#REF!</definedName>
    <definedName name="Z_D8E90C30_C61D_40A7_989F_8651AA8E91E2_.wvu.Rows" localSheetId="19" hidden="1">'22conceito'!#REF!</definedName>
    <definedName name="Z_D8E90C30_C61D_40A7_989F_8651AA8E91E2_.wvu.Rows" localSheetId="20" hidden="1">'23conceito'!$8:$9</definedName>
    <definedName name="Z_D8E90C30_C61D_40A7_989F_8651AA8E91E2_.wvu.Rows" localSheetId="3" hidden="1">'6populacao3'!#REF!,'6populacao3'!$29:$29,'6populacao3'!$30:$58,'6populacao3'!#REF!</definedName>
    <definedName name="Z_D8E90C30_C61D_40A7_989F_8651AA8E91E2_.wvu.Rows" localSheetId="4" hidden="1">'7empregoINE3'!#REF!,'7empregoINE3'!$40:$68</definedName>
    <definedName name="Z_D8E90C30_C61D_40A7_989F_8651AA8E91E2_.wvu.Rows" localSheetId="6" hidden="1">'9lay_off'!#REF!,'9lay_off'!#REF!,'9lay_off'!#REF!</definedName>
  </definedNames>
  <calcPr calcId="145621"/>
  <customWorkbookViews>
    <customWorkbookView name="Joana.Matos - Vista pessoal" guid="{87E9DA1B-1CEB-458D-87A5-C4E38BAE485A}" mergeInterval="0" personalView="1" maximized="1" xWindow="1" yWindow="1" windowWidth="1276" windowHeight="752" tabRatio="551" activeSheetId="16"/>
    <customWorkbookView name="Teresa Feliciano - Vista pessoal" guid="{5859C3A0-D6FB-40D9-B6C2-346CB5A63A0A}" mergeInterval="0" personalView="1" maximized="1" xWindow="1" yWindow="1" windowWidth="1276" windowHeight="752" tabRatio="551" activeSheetId="20"/>
    <customWorkbookView name="Carla.Lopes - Vista pessoal" guid="{D8E90C30-C61D-40A7-989F-8651AA8E91E2}" mergeInterval="0" personalView="1" maximized="1" xWindow="1" yWindow="1" windowWidth="1436" windowHeight="636" tabRatio="792" activeSheetId="22"/>
  </customWorkbookViews>
  <fileRecoveryPr autoRecover="0"/>
</workbook>
</file>

<file path=xl/calcChain.xml><?xml version="1.0" encoding="utf-8"?>
<calcChain xmlns="http://schemas.openxmlformats.org/spreadsheetml/2006/main">
  <c r="I39" i="750" l="1"/>
  <c r="I38" i="750"/>
  <c r="I37" i="750"/>
  <c r="I36" i="750"/>
  <c r="I35" i="750"/>
  <c r="I34" i="750"/>
  <c r="I33" i="750"/>
  <c r="I32" i="750"/>
  <c r="I31" i="750"/>
  <c r="I30" i="750"/>
  <c r="I29" i="750"/>
  <c r="I28" i="750"/>
  <c r="I27" i="750"/>
  <c r="I26" i="750"/>
  <c r="I25" i="750"/>
  <c r="I24" i="750"/>
  <c r="I23" i="750"/>
  <c r="I22" i="750"/>
  <c r="I21" i="750"/>
  <c r="I20" i="750"/>
  <c r="I19" i="750"/>
  <c r="I18" i="750"/>
  <c r="I17" i="750"/>
  <c r="I16" i="750"/>
  <c r="I15" i="750"/>
  <c r="I13" i="750"/>
  <c r="I12" i="750"/>
  <c r="I11" i="750"/>
  <c r="I10" i="750"/>
  <c r="I9" i="750"/>
  <c r="Q16" i="748"/>
  <c r="P16" i="748"/>
  <c r="O16" i="748"/>
  <c r="N16" i="748"/>
  <c r="M16" i="748"/>
  <c r="L16" i="748"/>
  <c r="K16" i="748"/>
  <c r="J16" i="748"/>
  <c r="I16" i="748"/>
  <c r="H16" i="748"/>
  <c r="G16" i="748"/>
  <c r="F16" i="748"/>
  <c r="E16" i="748"/>
  <c r="E6" i="747"/>
  <c r="Q72" i="747"/>
  <c r="O72" i="747"/>
  <c r="M72" i="747"/>
  <c r="K72" i="747"/>
  <c r="I72" i="747"/>
  <c r="G72" i="747"/>
  <c r="E72" i="747"/>
  <c r="P71" i="747"/>
  <c r="N71" i="747"/>
  <c r="L71" i="747"/>
  <c r="J71" i="747"/>
  <c r="H71" i="747"/>
  <c r="F71" i="747"/>
  <c r="Q70" i="747"/>
  <c r="O70" i="747"/>
  <c r="M70" i="747"/>
  <c r="K70" i="747"/>
  <c r="I70" i="747"/>
  <c r="G70" i="747"/>
  <c r="E70" i="747"/>
  <c r="P69" i="747"/>
  <c r="N69" i="747"/>
  <c r="L69" i="747"/>
  <c r="J69" i="747"/>
  <c r="H69" i="747"/>
  <c r="F69" i="747"/>
  <c r="Q68" i="747"/>
  <c r="O68" i="747"/>
  <c r="M68" i="747"/>
  <c r="K68" i="747"/>
  <c r="I68" i="747"/>
  <c r="G68" i="747"/>
  <c r="E68" i="747"/>
  <c r="P67" i="747"/>
  <c r="N67" i="747"/>
  <c r="L67" i="747"/>
  <c r="J67" i="747"/>
  <c r="H67" i="747"/>
  <c r="F67" i="747"/>
  <c r="Q66" i="747"/>
  <c r="O66" i="747"/>
  <c r="M66" i="747"/>
  <c r="K66" i="747"/>
  <c r="I66" i="747"/>
  <c r="G66" i="747"/>
  <c r="E66" i="747"/>
  <c r="P65" i="747"/>
  <c r="N65" i="747"/>
  <c r="L65" i="747"/>
  <c r="J65" i="747"/>
  <c r="H65" i="747"/>
  <c r="F65" i="747"/>
  <c r="Q49" i="747"/>
  <c r="P49" i="747"/>
  <c r="O49" i="747"/>
  <c r="N49" i="747"/>
  <c r="M49" i="747"/>
  <c r="L49" i="747"/>
  <c r="K49" i="747"/>
  <c r="J49" i="747"/>
  <c r="I49" i="747"/>
  <c r="H49" i="747"/>
  <c r="G49" i="747"/>
  <c r="F49" i="747"/>
  <c r="E49" i="747"/>
  <c r="I6" i="747"/>
  <c r="I14" i="750" l="1"/>
  <c r="E65" i="747"/>
  <c r="G65" i="747"/>
  <c r="I65" i="747"/>
  <c r="K65" i="747"/>
  <c r="M65" i="747"/>
  <c r="O65" i="747"/>
  <c r="Q65" i="747"/>
  <c r="F66" i="747"/>
  <c r="H66" i="747"/>
  <c r="J66" i="747"/>
  <c r="L66" i="747"/>
  <c r="N66" i="747"/>
  <c r="P66" i="747"/>
  <c r="E67" i="747"/>
  <c r="G67" i="747"/>
  <c r="I67" i="747"/>
  <c r="K67" i="747"/>
  <c r="M67" i="747"/>
  <c r="O67" i="747"/>
  <c r="Q67" i="747"/>
  <c r="F68" i="747"/>
  <c r="H68" i="747"/>
  <c r="J68" i="747"/>
  <c r="L68" i="747"/>
  <c r="N68" i="747"/>
  <c r="P68" i="747"/>
  <c r="E69" i="747"/>
  <c r="G69" i="747"/>
  <c r="I69" i="747"/>
  <c r="K69" i="747"/>
  <c r="M69" i="747"/>
  <c r="O69" i="747"/>
  <c r="Q69" i="747"/>
  <c r="F70" i="747"/>
  <c r="H70" i="747"/>
  <c r="J70" i="747"/>
  <c r="L70" i="747"/>
  <c r="N70" i="747"/>
  <c r="P70" i="747"/>
  <c r="E71" i="747"/>
  <c r="G71" i="747"/>
  <c r="I71" i="747"/>
  <c r="K71" i="747"/>
  <c r="M71" i="747"/>
  <c r="O71" i="747"/>
  <c r="Q71" i="747"/>
  <c r="F72" i="747"/>
  <c r="H72" i="747"/>
  <c r="J72" i="747"/>
  <c r="L72" i="747"/>
  <c r="N72" i="747"/>
  <c r="P72" i="747"/>
  <c r="N24" i="458"/>
  <c r="C57" i="743" l="1"/>
  <c r="E10" i="491" l="1"/>
  <c r="F10" i="491"/>
  <c r="G10" i="491"/>
  <c r="H10" i="491"/>
  <c r="I10" i="491"/>
  <c r="J10" i="491"/>
  <c r="K10" i="491"/>
  <c r="L10" i="491"/>
  <c r="M10" i="491"/>
  <c r="N10" i="491"/>
  <c r="O10" i="491"/>
  <c r="P10" i="491"/>
  <c r="Q10" i="491"/>
  <c r="M40" i="742" l="1"/>
  <c r="K40" i="742"/>
  <c r="I40" i="742"/>
  <c r="G40" i="742"/>
  <c r="E40" i="742"/>
  <c r="L67" i="741"/>
  <c r="H67" i="741"/>
  <c r="N64" i="741"/>
  <c r="J64" i="741"/>
  <c r="F64" i="741"/>
  <c r="L61" i="741"/>
  <c r="H61" i="741"/>
  <c r="N58" i="741"/>
  <c r="J58" i="741"/>
  <c r="F58" i="741"/>
  <c r="L55" i="741"/>
  <c r="H55" i="741"/>
  <c r="L45" i="741"/>
  <c r="J45" i="741"/>
  <c r="H45" i="741"/>
  <c r="F45" i="741"/>
  <c r="M43" i="741"/>
  <c r="K43" i="741"/>
  <c r="I43" i="741"/>
  <c r="G43" i="741"/>
  <c r="E43" i="741"/>
  <c r="N58" i="740"/>
  <c r="J58" i="740"/>
  <c r="F58" i="740"/>
  <c r="N52" i="740"/>
  <c r="J52" i="740"/>
  <c r="H52" i="740"/>
  <c r="F52" i="740"/>
  <c r="N43" i="740"/>
  <c r="L43" i="740"/>
  <c r="J43" i="740"/>
  <c r="H43" i="740"/>
  <c r="F43" i="740"/>
  <c r="N40" i="740"/>
  <c r="L40" i="740"/>
  <c r="J40" i="740"/>
  <c r="H40" i="740"/>
  <c r="F40" i="740"/>
  <c r="N56" i="740"/>
  <c r="L56" i="740"/>
  <c r="J56" i="740"/>
  <c r="H56" i="740"/>
  <c r="F56" i="740"/>
  <c r="M33" i="740"/>
  <c r="K33" i="740"/>
  <c r="I33" i="740"/>
  <c r="G33" i="740"/>
  <c r="E33" i="740"/>
  <c r="N45" i="741" l="1"/>
  <c r="L51" i="740"/>
  <c r="L57" i="740"/>
  <c r="F35" i="740"/>
  <c r="H35" i="740"/>
  <c r="J35" i="740"/>
  <c r="L35" i="740"/>
  <c r="N35" i="740"/>
  <c r="N44" i="740"/>
  <c r="H45" i="740"/>
  <c r="L45" i="740"/>
  <c r="F46" i="740"/>
  <c r="J46" i="740"/>
  <c r="N46" i="740"/>
  <c r="H51" i="740"/>
  <c r="H57" i="740"/>
  <c r="H36" i="740"/>
  <c r="J36" i="740"/>
  <c r="L36" i="740"/>
  <c r="N36" i="740"/>
  <c r="F39" i="740"/>
  <c r="H39" i="740"/>
  <c r="J39" i="740"/>
  <c r="L39" i="740"/>
  <c r="N39" i="740"/>
  <c r="F45" i="740"/>
  <c r="J45" i="740"/>
  <c r="N45" i="740"/>
  <c r="H46" i="740"/>
  <c r="L46" i="740"/>
  <c r="L52" i="740"/>
  <c r="H58" i="740"/>
  <c r="L58" i="740"/>
  <c r="F36" i="740"/>
  <c r="F37" i="740"/>
  <c r="H37" i="740"/>
  <c r="J37" i="740"/>
  <c r="L37" i="740"/>
  <c r="N37" i="740"/>
  <c r="F38" i="740"/>
  <c r="H38" i="740"/>
  <c r="J38" i="740"/>
  <c r="L38" i="740"/>
  <c r="N38" i="740"/>
  <c r="F41" i="740"/>
  <c r="H41" i="740"/>
  <c r="J41" i="740"/>
  <c r="L41" i="740"/>
  <c r="N41" i="740"/>
  <c r="F42" i="740"/>
  <c r="H42" i="740"/>
  <c r="J42" i="740"/>
  <c r="L42" i="740"/>
  <c r="N42" i="740"/>
  <c r="F48" i="740"/>
  <c r="J48" i="740"/>
  <c r="N48" i="740"/>
  <c r="H49" i="740"/>
  <c r="L49" i="740"/>
  <c r="F54" i="740"/>
  <c r="J54" i="740"/>
  <c r="N54" i="740"/>
  <c r="H55" i="740"/>
  <c r="L55" i="740"/>
  <c r="H48" i="740"/>
  <c r="L48" i="740"/>
  <c r="F49" i="740"/>
  <c r="J49" i="740"/>
  <c r="N49" i="740"/>
  <c r="H54" i="740"/>
  <c r="L54" i="740"/>
  <c r="F55" i="740"/>
  <c r="J55" i="740"/>
  <c r="N55" i="740"/>
  <c r="F44" i="740"/>
  <c r="H44" i="740"/>
  <c r="J44" i="740"/>
  <c r="L44" i="740"/>
  <c r="F51" i="740"/>
  <c r="J51" i="740"/>
  <c r="N51" i="740"/>
  <c r="F57" i="740"/>
  <c r="J57" i="740"/>
  <c r="N57" i="740"/>
  <c r="H46" i="741"/>
  <c r="L46" i="741"/>
  <c r="H48" i="741"/>
  <c r="L48" i="741"/>
  <c r="F49" i="741"/>
  <c r="J49" i="741"/>
  <c r="N49" i="741"/>
  <c r="H52" i="741"/>
  <c r="F47" i="740"/>
  <c r="H47" i="740"/>
  <c r="J47" i="740"/>
  <c r="L47" i="740"/>
  <c r="N47" i="740"/>
  <c r="F50" i="740"/>
  <c r="H50" i="740"/>
  <c r="J50" i="740"/>
  <c r="L50" i="740"/>
  <c r="N50" i="740"/>
  <c r="F53" i="740"/>
  <c r="H53" i="740"/>
  <c r="J53" i="740"/>
  <c r="L53" i="740"/>
  <c r="N53" i="740"/>
  <c r="F47" i="741"/>
  <c r="J47" i="741"/>
  <c r="N47" i="741"/>
  <c r="H50" i="741"/>
  <c r="L50" i="741"/>
  <c r="F51" i="741"/>
  <c r="J51" i="741"/>
  <c r="N51" i="741"/>
  <c r="F46" i="741"/>
  <c r="J46" i="741"/>
  <c r="N46" i="741"/>
  <c r="H47" i="741"/>
  <c r="L47" i="741"/>
  <c r="F48" i="741"/>
  <c r="J48" i="741"/>
  <c r="N48" i="741"/>
  <c r="H49" i="741"/>
  <c r="L49" i="741"/>
  <c r="F50" i="741"/>
  <c r="J50" i="741"/>
  <c r="N50" i="741"/>
  <c r="H51" i="741"/>
  <c r="L51" i="741"/>
  <c r="F52" i="741"/>
  <c r="J52" i="741"/>
  <c r="N52" i="741"/>
  <c r="H53" i="741"/>
  <c r="L53" i="741"/>
  <c r="F54" i="741"/>
  <c r="J54" i="741"/>
  <c r="N54" i="741"/>
  <c r="F56" i="741"/>
  <c r="J56" i="741"/>
  <c r="N56" i="741"/>
  <c r="H57" i="741"/>
  <c r="L57" i="741"/>
  <c r="H59" i="741"/>
  <c r="L59" i="741"/>
  <c r="F60" i="741"/>
  <c r="J60" i="741"/>
  <c r="N60" i="741"/>
  <c r="F62" i="741"/>
  <c r="J62" i="741"/>
  <c r="N62" i="741"/>
  <c r="H63" i="741"/>
  <c r="L63" i="741"/>
  <c r="H65" i="741"/>
  <c r="L65" i="741"/>
  <c r="F66" i="741"/>
  <c r="J66" i="741"/>
  <c r="N66" i="741"/>
  <c r="F68" i="741"/>
  <c r="J68" i="741"/>
  <c r="N68" i="741"/>
  <c r="L52" i="741"/>
  <c r="F53" i="741"/>
  <c r="J53" i="741"/>
  <c r="N53" i="741"/>
  <c r="H54" i="741"/>
  <c r="L54" i="741"/>
  <c r="F55" i="741"/>
  <c r="J55" i="741"/>
  <c r="N55" i="741"/>
  <c r="H56" i="741"/>
  <c r="L56" i="741"/>
  <c r="F57" i="741"/>
  <c r="J57" i="741"/>
  <c r="N57" i="741"/>
  <c r="H58" i="741"/>
  <c r="L58" i="741"/>
  <c r="F59" i="741"/>
  <c r="J59" i="741"/>
  <c r="N59" i="741"/>
  <c r="H60" i="741"/>
  <c r="L60" i="741"/>
  <c r="F61" i="741"/>
  <c r="J61" i="741"/>
  <c r="N61" i="741"/>
  <c r="H62" i="741"/>
  <c r="L62" i="741"/>
  <c r="F63" i="741"/>
  <c r="J63" i="741"/>
  <c r="N63" i="741"/>
  <c r="H64" i="741"/>
  <c r="L64" i="741"/>
  <c r="F65" i="741"/>
  <c r="J65" i="741"/>
  <c r="N65" i="741"/>
  <c r="H66" i="741"/>
  <c r="L66" i="741"/>
  <c r="F67" i="741"/>
  <c r="J67" i="741"/>
  <c r="N67" i="741"/>
  <c r="H68" i="741"/>
  <c r="L68" i="741"/>
  <c r="N21" i="458" l="1"/>
  <c r="N17" i="458"/>
  <c r="N29" i="458" l="1"/>
  <c r="N26" i="458"/>
  <c r="N25" i="458"/>
  <c r="M27" i="458"/>
  <c r="L27" i="458"/>
  <c r="K27" i="458"/>
  <c r="J27" i="458"/>
  <c r="I27" i="458"/>
  <c r="H27" i="458"/>
  <c r="M26" i="458"/>
  <c r="L26" i="458"/>
  <c r="K26" i="458"/>
  <c r="J26" i="458"/>
  <c r="I26" i="458"/>
  <c r="H26" i="458"/>
  <c r="M25" i="458"/>
  <c r="L25" i="458"/>
  <c r="K25" i="458"/>
  <c r="J25" i="458"/>
  <c r="I25" i="458"/>
  <c r="H25" i="458"/>
  <c r="M24" i="458"/>
  <c r="L24" i="458"/>
  <c r="K24" i="458"/>
  <c r="J24" i="458"/>
  <c r="I24" i="458"/>
  <c r="H24" i="458"/>
  <c r="AG10" i="491" l="1"/>
  <c r="N27" i="458" l="1"/>
  <c r="L65" i="501" l="1"/>
  <c r="K65" i="501"/>
  <c r="J65" i="501"/>
  <c r="I65" i="501"/>
  <c r="H65" i="501"/>
  <c r="G65" i="501"/>
  <c r="F65" i="501"/>
  <c r="E65" i="501"/>
  <c r="I44" i="500" l="1"/>
  <c r="H44" i="500"/>
  <c r="G44" i="500"/>
  <c r="F44" i="500"/>
  <c r="E44" i="500"/>
  <c r="J44" i="500" l="1"/>
  <c r="M65" i="501" l="1"/>
  <c r="K31" i="6"/>
  <c r="AN6" i="500" l="1"/>
  <c r="AD27" i="500" l="1"/>
  <c r="AM27" i="500" s="1"/>
  <c r="AD9" i="500"/>
  <c r="AM9" i="500" s="1"/>
  <c r="AD10" i="500"/>
  <c r="AM10" i="500" s="1"/>
  <c r="AD11" i="500"/>
  <c r="AM11" i="500" s="1"/>
  <c r="AD12" i="500"/>
  <c r="AM12" i="500" s="1"/>
  <c r="AD13" i="500"/>
  <c r="AM13" i="500" s="1"/>
  <c r="AD14" i="500"/>
  <c r="AM14" i="500" s="1"/>
  <c r="AD15" i="500"/>
  <c r="AM15" i="500" s="1"/>
  <c r="AD16" i="500"/>
  <c r="AM16" i="500" s="1"/>
  <c r="AD17" i="500"/>
  <c r="AM17" i="500" s="1"/>
  <c r="AD18" i="500"/>
  <c r="AM18" i="500" s="1"/>
  <c r="AD19" i="500"/>
  <c r="AM19" i="500" s="1"/>
  <c r="AD20" i="500"/>
  <c r="AM20" i="500" s="1"/>
  <c r="AD21" i="500"/>
  <c r="AM21" i="500" s="1"/>
  <c r="AD22" i="500"/>
  <c r="AM22" i="500" s="1"/>
  <c r="AD23" i="500"/>
  <c r="AM23" i="500" s="1"/>
  <c r="AD24" i="500"/>
  <c r="AM24" i="500" s="1"/>
  <c r="AD25" i="500"/>
  <c r="AM25" i="500" s="1"/>
  <c r="AD26" i="500"/>
  <c r="AM26" i="500" s="1"/>
  <c r="AD8" i="500"/>
  <c r="AM8" i="500" s="1"/>
  <c r="AE9" i="500" l="1"/>
  <c r="AE10" i="500"/>
  <c r="AE11" i="500"/>
  <c r="AE12" i="500"/>
  <c r="AE13" i="500"/>
  <c r="AE14" i="500"/>
  <c r="AE15" i="500"/>
  <c r="AE16" i="500"/>
  <c r="AE17" i="500"/>
  <c r="AE18" i="500"/>
  <c r="AE19" i="500"/>
  <c r="AE20" i="500"/>
  <c r="AE21" i="500"/>
  <c r="AE22" i="500"/>
  <c r="AE23" i="500"/>
  <c r="AE24" i="500"/>
  <c r="AE25" i="500"/>
  <c r="AE26" i="500"/>
  <c r="AE27" i="500"/>
  <c r="AE8" i="500"/>
  <c r="AF9" i="500" l="1"/>
  <c r="AF10" i="500"/>
  <c r="AF11" i="500"/>
  <c r="AF12" i="500"/>
  <c r="AF13" i="500"/>
  <c r="AF14" i="500"/>
  <c r="AF15" i="500"/>
  <c r="AF16" i="500"/>
  <c r="AF17" i="500"/>
  <c r="AF18" i="500"/>
  <c r="AF19" i="500"/>
  <c r="AF20" i="500"/>
  <c r="AF21" i="500"/>
  <c r="AF22" i="500"/>
  <c r="AF23" i="500"/>
  <c r="AF24" i="500"/>
  <c r="AF25" i="500"/>
  <c r="AF26" i="500"/>
  <c r="AF27" i="500"/>
  <c r="AF8" i="500"/>
  <c r="K44" i="500" l="1"/>
  <c r="K7" i="500"/>
  <c r="AH8" i="500" l="1"/>
  <c r="AO8" i="500" s="1"/>
  <c r="AH9" i="500"/>
  <c r="AO9" i="500" s="1"/>
  <c r="AH10" i="500"/>
  <c r="AO10" i="500" s="1"/>
  <c r="AH11" i="500"/>
  <c r="AO11" i="500" s="1"/>
  <c r="AH12" i="500"/>
  <c r="AO12" i="500" s="1"/>
  <c r="AH13" i="500"/>
  <c r="AO13" i="500" s="1"/>
  <c r="AH14" i="500"/>
  <c r="AO14" i="500" s="1"/>
  <c r="AH15" i="500"/>
  <c r="AO15" i="500" s="1"/>
  <c r="AH16" i="500"/>
  <c r="AO16" i="500" s="1"/>
  <c r="AH17" i="500"/>
  <c r="AO17" i="500" s="1"/>
  <c r="AH18" i="500"/>
  <c r="AO18" i="500" s="1"/>
  <c r="AH19" i="500"/>
  <c r="AO19" i="500" s="1"/>
  <c r="AH20" i="500"/>
  <c r="AO20" i="500" s="1"/>
  <c r="AH21" i="500"/>
  <c r="AO21" i="500" s="1"/>
  <c r="AH22" i="500"/>
  <c r="AO22" i="500" s="1"/>
  <c r="AH23" i="500"/>
  <c r="AO23" i="500" s="1"/>
  <c r="AH24" i="500"/>
  <c r="AO24" i="500" s="1"/>
  <c r="AH25" i="500"/>
  <c r="AO25" i="500" s="1"/>
  <c r="AH26" i="500"/>
  <c r="AO26" i="500" s="1"/>
  <c r="AH27" i="500"/>
  <c r="AO27" i="500" s="1"/>
  <c r="AG27" i="500" l="1"/>
  <c r="AN27" i="500" s="1"/>
  <c r="AG26" i="500"/>
  <c r="AN26" i="500" s="1"/>
  <c r="AG25" i="500"/>
  <c r="AN25" i="500" s="1"/>
  <c r="AG24" i="500"/>
  <c r="AN24" i="500" s="1"/>
  <c r="AG23" i="500"/>
  <c r="AN23" i="500" s="1"/>
  <c r="AG22" i="500"/>
  <c r="AN22" i="500" s="1"/>
  <c r="AG21" i="500"/>
  <c r="AN21" i="500" s="1"/>
  <c r="AG20" i="500"/>
  <c r="AN20" i="500" s="1"/>
  <c r="AG19" i="500"/>
  <c r="AN19" i="500" s="1"/>
  <c r="AG18" i="500"/>
  <c r="AN18" i="500" s="1"/>
  <c r="AG17" i="500"/>
  <c r="AN17" i="500" s="1"/>
  <c r="AG16" i="500"/>
  <c r="AN16" i="500" s="1"/>
  <c r="AG15" i="500"/>
  <c r="AN15" i="500" s="1"/>
  <c r="AG14" i="500"/>
  <c r="AN14" i="500" s="1"/>
  <c r="AG13" i="500"/>
  <c r="AN13" i="500" s="1"/>
  <c r="AG12" i="500"/>
  <c r="AN12" i="500" s="1"/>
  <c r="AG11" i="500"/>
  <c r="AN11" i="500" s="1"/>
  <c r="AG10" i="500"/>
  <c r="AN10" i="500" s="1"/>
  <c r="AG9" i="500"/>
  <c r="AN9" i="500" s="1"/>
  <c r="AG8" i="500"/>
  <c r="AN8" i="500" s="1"/>
  <c r="K6" i="500" l="1"/>
  <c r="K43" i="500"/>
  <c r="Q68" i="491" l="1"/>
  <c r="Q71" i="491"/>
  <c r="Q69" i="491"/>
  <c r="Q67" i="491"/>
  <c r="Q70" i="491"/>
</calcChain>
</file>

<file path=xl/sharedStrings.xml><?xml version="1.0" encoding="utf-8"?>
<sst xmlns="http://schemas.openxmlformats.org/spreadsheetml/2006/main" count="1598" uniqueCount="721">
  <si>
    <t>invalidez, velhice e sobrevivência</t>
  </si>
  <si>
    <t>desemprego e apoio ao emprego</t>
  </si>
  <si>
    <t>população total</t>
  </si>
  <si>
    <t xml:space="preserve"> n.d.</t>
  </si>
  <si>
    <t xml:space="preserve"> Conceitos</t>
  </si>
  <si>
    <t>valor inferior a 0,1 da unidade utilizada</t>
  </si>
  <si>
    <t>salários na construção civil e obras públicas</t>
  </si>
  <si>
    <t>população desempregada</t>
  </si>
  <si>
    <t>retribuição mínima mensal garantida</t>
  </si>
  <si>
    <t>-</t>
  </si>
  <si>
    <r>
      <t>ISSN</t>
    </r>
    <r>
      <rPr>
        <sz val="8"/>
        <color indexed="63"/>
        <rFont val="Arial"/>
        <family val="2"/>
      </rPr>
      <t xml:space="preserve"> 0873-4682</t>
    </r>
  </si>
  <si>
    <t xml:space="preserve"> Trabalho</t>
  </si>
  <si>
    <t xml:space="preserve"> Formação Profissional</t>
  </si>
  <si>
    <t>população com emprego</t>
  </si>
  <si>
    <t>índice de preços no consumidor</t>
  </si>
  <si>
    <t xml:space="preserve"> o.o</t>
  </si>
  <si>
    <t>prestações familiares</t>
  </si>
  <si>
    <t xml:space="preserve">Sinais convencionais  </t>
  </si>
  <si>
    <t>estrutura empresarial</t>
  </si>
  <si>
    <r>
      <t>Depósito Legal</t>
    </r>
    <r>
      <rPr>
        <sz val="8"/>
        <color indexed="63"/>
        <rFont val="Arial"/>
        <family val="2"/>
      </rPr>
      <t>: 100553/96</t>
    </r>
  </si>
  <si>
    <t>valor inferior a metade da unidade utilizada</t>
  </si>
  <si>
    <t xml:space="preserve"> Fontes</t>
  </si>
  <si>
    <t>doença</t>
  </si>
  <si>
    <r>
      <t>Periodicidade</t>
    </r>
    <r>
      <rPr>
        <sz val="8"/>
        <color indexed="63"/>
        <rFont val="Arial"/>
        <family val="2"/>
      </rPr>
      <t>: Mensal</t>
    </r>
  </si>
  <si>
    <t xml:space="preserve">Dados recolhidos até:    </t>
  </si>
  <si>
    <t>desemprego registado - no fim do período</t>
  </si>
  <si>
    <t>ganhos médios</t>
  </si>
  <si>
    <t>Índice</t>
  </si>
  <si>
    <t>desemprego registado, ofertas e colocações - ao longo do período</t>
  </si>
  <si>
    <t xml:space="preserve"> Segurança Social</t>
  </si>
  <si>
    <t>rendimento social de inserção</t>
  </si>
  <si>
    <t>acidentes de trabalho</t>
  </si>
  <si>
    <t xml:space="preserve"> População, Emprego e Desemprego</t>
  </si>
  <si>
    <t xml:space="preserve"> Quadros sinópticos</t>
  </si>
  <si>
    <t xml:space="preserve"> </t>
  </si>
  <si>
    <t xml:space="preserve">ISSN: 0873 - 4682  </t>
  </si>
  <si>
    <t>valor nulo</t>
  </si>
  <si>
    <t>valor não disponível</t>
  </si>
  <si>
    <t xml:space="preserve"> Informação em destaque</t>
  </si>
  <si>
    <t>valor inferior à unidade utilizada</t>
  </si>
  <si>
    <r>
      <t xml:space="preserve"> §</t>
    </r>
    <r>
      <rPr>
        <sz val="8"/>
        <color indexed="63"/>
        <rFont val="Arial"/>
        <family val="2"/>
      </rPr>
      <t xml:space="preserve">  </t>
    </r>
  </si>
  <si>
    <r>
      <t xml:space="preserve"> o</t>
    </r>
    <r>
      <rPr>
        <sz val="8"/>
        <color indexed="63"/>
        <rFont val="Arial"/>
        <family val="2"/>
      </rPr>
      <t xml:space="preserve"> </t>
    </r>
  </si>
  <si>
    <t xml:space="preserve"> Ficha Técnica</t>
  </si>
  <si>
    <t xml:space="preserve">Introdução </t>
  </si>
  <si>
    <t xml:space="preserve">  - </t>
  </si>
  <si>
    <t>população em educação ou formação</t>
  </si>
  <si>
    <r>
      <t>Título</t>
    </r>
    <r>
      <rPr>
        <sz val="8"/>
        <color indexed="63"/>
        <rFont val="Arial"/>
        <family val="2"/>
      </rPr>
      <t>: Boletim Estatístico    -</t>
    </r>
  </si>
  <si>
    <t>tendências do mercado de trabalho</t>
  </si>
  <si>
    <r>
      <t xml:space="preserve">O </t>
    </r>
    <r>
      <rPr>
        <b/>
        <sz val="9"/>
        <color indexed="63"/>
        <rFont val="Arial"/>
        <family val="2"/>
      </rPr>
      <t>Boletim Estatístico</t>
    </r>
    <r>
      <rPr>
        <sz val="9"/>
        <color indexed="63"/>
        <rFont val="Arial"/>
        <family val="2"/>
      </rPr>
      <t xml:space="preserve"> é uma publicação mensal, iniciada em 1996, de divulgação de dados estatísticos das áreas do Emprego, da Formação Profissional, do Trabalho e da Segurança Social.
Para além das páginas de temática fixa, existem duas páginas com rotatividade de tema para informação em destaque (páginas 20 e 21).
Cada página temática de periodicidade trimestral é composta, sempre que se mostre pertinente,  por duas partes: uma de indicadores gerais que permanecem ao longo do trimestre e uma segunda com informação de rotatividade mensal, de forma a potenciar a informação a disponibilizar.</t>
    </r>
  </si>
  <si>
    <t>instrumentos de regulamentação coletiva do trabalho</t>
  </si>
  <si>
    <t>Publicação eletrónica mensal</t>
  </si>
  <si>
    <r>
      <t>Formato:</t>
    </r>
    <r>
      <rPr>
        <sz val="8"/>
        <color indexed="63"/>
        <rFont val="Arial"/>
        <family val="2"/>
      </rPr>
      <t xml:space="preserve"> publicação em suporte eletrónico</t>
    </r>
  </si>
  <si>
    <r>
      <t xml:space="preserve">INE, Inquérito Qualitativo de Conjuntura aos Consumidores </t>
    </r>
    <r>
      <rPr>
        <sz val="8"/>
        <color indexed="63"/>
        <rFont val="Arial"/>
        <family val="2"/>
      </rPr>
      <t>- inquérito harmonizado a nível europeu, de carácter mensal com o objetivo de recolha de informação que forneça as opiniões (avaliações/expectativas) dos consumidores sobre a situação económica e financeira das famílias, bem como as suas expectativas sobre a evolução próxima da economia.</t>
    </r>
  </si>
  <si>
    <r>
      <t xml:space="preserve">INE, Inquéritos Qualitativos de Conjuntura às Empresas (Indústria Transformadora, Construção e Obras Públicas e Serviços) </t>
    </r>
    <r>
      <rPr>
        <sz val="8"/>
        <color indexed="63"/>
        <rFont val="Arial"/>
        <family val="2"/>
      </rPr>
      <t xml:space="preserve">- inquérito mensal, harmonizado a nível europeu, com o objetivo de recolha de informação que forneça as opiniões (avaliações/expectativas) dos agentes económicos/empresários sobre a evolução da atividade económica da sua própria empresa. Da conjugação das opiniões dos empresários, torna-se possível avaliar não só a situação do sector, como também as </t>
    </r>
    <r>
      <rPr>
        <sz val="8"/>
        <color rgb="FF333333"/>
        <rFont val="Arial"/>
        <family val="2"/>
      </rPr>
      <t>respetivas perspetivas.</t>
    </r>
  </si>
  <si>
    <r>
      <t>Para uma perceção mais completa das características e conteúdo dos dados estatísticos constantes dos quadros apresentados, dever-se-á consultar as fontes</t>
    </r>
    <r>
      <rPr>
        <sz val="8"/>
        <color rgb="FF333333"/>
        <rFont val="Arial"/>
        <family val="2"/>
      </rPr>
      <t xml:space="preserve"> respetivas neles indicadas:</t>
    </r>
  </si>
  <si>
    <t>Beja</t>
  </si>
  <si>
    <t>Évora</t>
  </si>
  <si>
    <t>Portalegre</t>
  </si>
  <si>
    <t>Setúbal</t>
  </si>
  <si>
    <t>Lisboa</t>
  </si>
  <si>
    <t>Leiria</t>
  </si>
  <si>
    <t>Coimbra</t>
  </si>
  <si>
    <t>Aveiro</t>
  </si>
  <si>
    <t>Porto</t>
  </si>
  <si>
    <t>Braga</t>
  </si>
  <si>
    <t>Viana do Castelo</t>
  </si>
  <si>
    <t>Bragança</t>
  </si>
  <si>
    <t>Vila Real</t>
  </si>
  <si>
    <t>total</t>
  </si>
  <si>
    <t>(percentagem)</t>
  </si>
  <si>
    <t>Continente</t>
  </si>
  <si>
    <t>Mulheres</t>
  </si>
  <si>
    <t>Homens</t>
  </si>
  <si>
    <t>Portugal</t>
  </si>
  <si>
    <t>Faro</t>
  </si>
  <si>
    <t>Castelo Branco</t>
  </si>
  <si>
    <t>Guarda</t>
  </si>
  <si>
    <t>Viseu</t>
  </si>
  <si>
    <t>(número)</t>
  </si>
  <si>
    <t>Santarém</t>
  </si>
  <si>
    <t xml:space="preserve">Serralheiro civil </t>
  </si>
  <si>
    <t>Canalizador</t>
  </si>
  <si>
    <t>Estucador</t>
  </si>
  <si>
    <t>Espalhador de betuminosos</t>
  </si>
  <si>
    <t>Armador de ferro</t>
  </si>
  <si>
    <t>(euros)</t>
  </si>
  <si>
    <t>outubro</t>
  </si>
  <si>
    <t>abril</t>
  </si>
  <si>
    <t>Mais informação em:  http://www.ine.pt</t>
  </si>
  <si>
    <t>principais variações face ao mês anterior</t>
  </si>
  <si>
    <t>Homóloga</t>
  </si>
  <si>
    <t>Em cadeia</t>
  </si>
  <si>
    <t>variação</t>
  </si>
  <si>
    <t>jan.</t>
  </si>
  <si>
    <t>dez.</t>
  </si>
  <si>
    <t>nov.</t>
  </si>
  <si>
    <t>out.</t>
  </si>
  <si>
    <t>set.</t>
  </si>
  <si>
    <t>ago.</t>
  </si>
  <si>
    <t>jul.</t>
  </si>
  <si>
    <t>jun.</t>
  </si>
  <si>
    <t>mai.</t>
  </si>
  <si>
    <t>abr.</t>
  </si>
  <si>
    <t>mar.</t>
  </si>
  <si>
    <t>fev.</t>
  </si>
  <si>
    <t xml:space="preserve">                                                                                                                                                                                                                                                                                                                 </t>
  </si>
  <si>
    <t>convenções publicadas</t>
  </si>
  <si>
    <t>%</t>
  </si>
  <si>
    <t>Zonas brancas (trab. administrativos)</t>
  </si>
  <si>
    <r>
      <t>U.</t>
    </r>
    <r>
      <rPr>
        <sz val="8"/>
        <color indexed="63"/>
        <rFont val="Arial"/>
        <family val="2"/>
      </rPr>
      <t xml:space="preserve"> At.org.inter. e out.inst.extra-territ.</t>
    </r>
  </si>
  <si>
    <r>
      <t>T.</t>
    </r>
    <r>
      <rPr>
        <sz val="8"/>
        <color indexed="63"/>
        <rFont val="Arial"/>
        <family val="2"/>
      </rPr>
      <t xml:space="preserve"> At.fam.p.dom.e a.pr.fam.p/uso próp.</t>
    </r>
  </si>
  <si>
    <r>
      <t xml:space="preserve">S. </t>
    </r>
    <r>
      <rPr>
        <sz val="8"/>
        <color indexed="63"/>
        <rFont val="Arial"/>
        <family val="2"/>
      </rPr>
      <t>Outras atividades de serviços</t>
    </r>
  </si>
  <si>
    <r>
      <t xml:space="preserve">Q. </t>
    </r>
    <r>
      <rPr>
        <sz val="8"/>
        <color indexed="63"/>
        <rFont val="Arial"/>
        <family val="2"/>
      </rPr>
      <t>Ativ. de saúde hum. e apoio social</t>
    </r>
  </si>
  <si>
    <r>
      <t>P.</t>
    </r>
    <r>
      <rPr>
        <sz val="8"/>
        <color indexed="63"/>
        <rFont val="Arial"/>
        <family val="2"/>
      </rPr>
      <t xml:space="preserve"> Educação</t>
    </r>
  </si>
  <si>
    <r>
      <rPr>
        <b/>
        <sz val="8"/>
        <color indexed="63"/>
        <rFont val="Arial"/>
        <family val="2"/>
      </rPr>
      <t>O.</t>
    </r>
    <r>
      <rPr>
        <sz val="8"/>
        <color indexed="63"/>
        <rFont val="Arial"/>
        <family val="2"/>
      </rPr>
      <t xml:space="preserve"> Adm. púb.e defesa; seg.social obrig.</t>
    </r>
  </si>
  <si>
    <r>
      <t>N.</t>
    </r>
    <r>
      <rPr>
        <sz val="8"/>
        <color indexed="63"/>
        <rFont val="Arial"/>
        <family val="2"/>
      </rPr>
      <t xml:space="preserve"> Ativ. admin. e dos serv. de apoio</t>
    </r>
  </si>
  <si>
    <r>
      <t>M.</t>
    </r>
    <r>
      <rPr>
        <sz val="8"/>
        <color indexed="63"/>
        <rFont val="Arial"/>
        <family val="2"/>
      </rPr>
      <t xml:space="preserve"> Ativ.de consult., cient., téc. e simil.</t>
    </r>
  </si>
  <si>
    <r>
      <t>K.</t>
    </r>
    <r>
      <rPr>
        <sz val="8"/>
        <color indexed="63"/>
        <rFont val="Arial"/>
        <family val="2"/>
      </rPr>
      <t xml:space="preserve"> Ativ. financeiras e de seguros</t>
    </r>
  </si>
  <si>
    <r>
      <t>J.</t>
    </r>
    <r>
      <rPr>
        <sz val="8"/>
        <color indexed="63"/>
        <rFont val="Arial"/>
        <family val="2"/>
      </rPr>
      <t xml:space="preserve"> Ativ. de inform. e de comunicação</t>
    </r>
  </si>
  <si>
    <r>
      <t>I.</t>
    </r>
    <r>
      <rPr>
        <sz val="8"/>
        <color indexed="63"/>
        <rFont val="Arial"/>
        <family val="2"/>
      </rPr>
      <t xml:space="preserve"> Alojamento, restauração e similares</t>
    </r>
  </si>
  <si>
    <r>
      <t>H.</t>
    </r>
    <r>
      <rPr>
        <sz val="8"/>
        <color indexed="63"/>
        <rFont val="Arial"/>
        <family val="2"/>
      </rPr>
      <t xml:space="preserve"> Transportes e armazenagem</t>
    </r>
  </si>
  <si>
    <r>
      <t>G.</t>
    </r>
    <r>
      <rPr>
        <sz val="8"/>
        <color indexed="63"/>
        <rFont val="Arial"/>
        <family val="2"/>
      </rPr>
      <t xml:space="preserve"> Com.gros. e ret., rep. veíc. aut.</t>
    </r>
  </si>
  <si>
    <r>
      <rPr>
        <b/>
        <sz val="8"/>
        <color indexed="63"/>
        <rFont val="Arial"/>
        <family val="2"/>
      </rPr>
      <t>F.</t>
    </r>
    <r>
      <rPr>
        <sz val="8"/>
        <color indexed="63"/>
        <rFont val="Arial"/>
        <family val="2"/>
      </rPr>
      <t xml:space="preserve"> Construção</t>
    </r>
  </si>
  <si>
    <r>
      <rPr>
        <b/>
        <sz val="8"/>
        <color indexed="63"/>
        <rFont val="Arial"/>
        <family val="2"/>
      </rPr>
      <t>E.</t>
    </r>
    <r>
      <rPr>
        <sz val="8"/>
        <color indexed="63"/>
        <rFont val="Arial"/>
        <family val="2"/>
      </rPr>
      <t xml:space="preserve"> Captação, trat.,distr.; san.,despol.</t>
    </r>
  </si>
  <si>
    <r>
      <t>D.</t>
    </r>
    <r>
      <rPr>
        <sz val="8"/>
        <color indexed="63"/>
        <rFont val="Arial"/>
        <family val="2"/>
      </rPr>
      <t xml:space="preserve"> Elet.gás,vapor,ág.quente/fria,ar frio</t>
    </r>
  </si>
  <si>
    <r>
      <t>C.</t>
    </r>
    <r>
      <rPr>
        <sz val="8"/>
        <color indexed="63"/>
        <rFont val="Arial"/>
        <family val="2"/>
      </rPr>
      <t xml:space="preserve"> Indústrias transformadoras</t>
    </r>
  </si>
  <si>
    <r>
      <t>B.</t>
    </r>
    <r>
      <rPr>
        <sz val="8"/>
        <color indexed="63"/>
        <rFont val="Arial"/>
        <family val="2"/>
      </rPr>
      <t xml:space="preserve"> Indústrias extrativas</t>
    </r>
  </si>
  <si>
    <r>
      <rPr>
        <b/>
        <sz val="8"/>
        <color indexed="63"/>
        <rFont val="Arial"/>
        <family val="2"/>
      </rPr>
      <t>A.</t>
    </r>
    <r>
      <rPr>
        <sz val="8"/>
        <color indexed="63"/>
        <rFont val="Arial"/>
        <family val="2"/>
      </rPr>
      <t xml:space="preserve"> Agric, pr. animal,caça, flor.e pesca</t>
    </r>
  </si>
  <si>
    <t>informação mensal</t>
  </si>
  <si>
    <t xml:space="preserve">instrumentos de regulamentação coletiva do trabalho </t>
  </si>
  <si>
    <t>Outros</t>
  </si>
  <si>
    <t>Açores</t>
  </si>
  <si>
    <t>Madeira</t>
  </si>
  <si>
    <t>famílias com processamento de rendimento social de inserção (RSI)</t>
  </si>
  <si>
    <t>(número e euros)</t>
  </si>
  <si>
    <t>Mais informação em:  http://www.seg-social.pt</t>
  </si>
  <si>
    <t>pensionistas ativos</t>
  </si>
  <si>
    <t>Invalidez</t>
  </si>
  <si>
    <t xml:space="preserve">Velhice </t>
  </si>
  <si>
    <t>Sobrevivência</t>
  </si>
  <si>
    <t>titulares</t>
  </si>
  <si>
    <t>Abono de família</t>
  </si>
  <si>
    <t>Subsídio educação especial</t>
  </si>
  <si>
    <t>Subsídio vitalício</t>
  </si>
  <si>
    <t>Subsídio de desemprego</t>
  </si>
  <si>
    <t>Subsídio social de desemprego inicial</t>
  </si>
  <si>
    <t>beneficiários</t>
  </si>
  <si>
    <t>Subsídio social de desemprego subsequente</t>
  </si>
  <si>
    <t>Prolongamento do subsídio social de desemprego</t>
  </si>
  <si>
    <t>valor médio do subsidio (€)</t>
  </si>
  <si>
    <t>Subsídio/ beneficiário</t>
  </si>
  <si>
    <t>Comércio</t>
  </si>
  <si>
    <r>
      <t>Serviços</t>
    </r>
    <r>
      <rPr>
        <b/>
        <vertAlign val="superscript"/>
        <sz val="8"/>
        <color indexed="63"/>
        <rFont val="Arial"/>
        <family val="2"/>
      </rPr>
      <t xml:space="preserve"> </t>
    </r>
    <r>
      <rPr>
        <vertAlign val="superscript"/>
        <sz val="8"/>
        <color indexed="63"/>
        <rFont val="Arial"/>
        <family val="2"/>
      </rPr>
      <t>(2)</t>
    </r>
  </si>
  <si>
    <t xml:space="preserve">Indústria Transformadora </t>
  </si>
  <si>
    <r>
      <t>Serviços</t>
    </r>
    <r>
      <rPr>
        <vertAlign val="superscript"/>
        <sz val="8"/>
        <color indexed="63"/>
        <rFont val="Arial"/>
        <family val="2"/>
      </rPr>
      <t xml:space="preserve"> (2)</t>
    </r>
  </si>
  <si>
    <t>desemprego registado:</t>
  </si>
  <si>
    <r>
      <t xml:space="preserve">ofertas ao longo do período </t>
    </r>
    <r>
      <rPr>
        <sz val="6"/>
        <color indexed="63"/>
        <rFont val="Arial"/>
        <family val="2"/>
      </rPr>
      <t>(vh/%)</t>
    </r>
  </si>
  <si>
    <t>(milhares)</t>
  </si>
  <si>
    <t>15 - 24 anos</t>
  </si>
  <si>
    <t xml:space="preserve">25 - 44 anos </t>
  </si>
  <si>
    <r>
      <t>45 e + anos</t>
    </r>
    <r>
      <rPr>
        <b/>
        <vertAlign val="superscript"/>
        <sz val="8"/>
        <color indexed="63"/>
        <rFont val="Arial"/>
        <family val="2"/>
      </rPr>
      <t xml:space="preserve"> </t>
    </r>
  </si>
  <si>
    <t>(milhares e estrutura em %)</t>
  </si>
  <si>
    <t>v.a.</t>
  </si>
  <si>
    <t>população com emprego - indicadores globais</t>
  </si>
  <si>
    <t>Indústria, const., energia e água</t>
  </si>
  <si>
    <t>Serviços</t>
  </si>
  <si>
    <t>Tempo completo</t>
  </si>
  <si>
    <t>Tempo parcial</t>
  </si>
  <si>
    <t>Trabalhadores por conta outrem</t>
  </si>
  <si>
    <t>Contrato sem termo</t>
  </si>
  <si>
    <t>Contrato com termo</t>
  </si>
  <si>
    <t>Trabalhadores por conta própria</t>
  </si>
  <si>
    <t>taxa de emprego (%)</t>
  </si>
  <si>
    <t>15 - 64 anos</t>
  </si>
  <si>
    <t>55 - 64 anos</t>
  </si>
  <si>
    <r>
      <t xml:space="preserve">disparidade entre sexos (M-H) </t>
    </r>
    <r>
      <rPr>
        <sz val="7"/>
        <color indexed="63"/>
        <rFont val="Arial"/>
        <family val="2"/>
      </rPr>
      <t>(p.p.)</t>
    </r>
  </si>
  <si>
    <t>(1) população ativa (15 e mais anos)/população total (15 e mais anos).</t>
  </si>
  <si>
    <t>população ativa</t>
  </si>
  <si>
    <t>Menos de 15 anos</t>
  </si>
  <si>
    <t>população total e ativa - indicadores globais</t>
  </si>
  <si>
    <t>informação anual</t>
  </si>
  <si>
    <t>população desempregada - indicadores globais</t>
  </si>
  <si>
    <t>desemprego total</t>
  </si>
  <si>
    <t>1.º Emprego</t>
  </si>
  <si>
    <t>Novo Emprego</t>
  </si>
  <si>
    <t>Até 11 meses</t>
  </si>
  <si>
    <t>12 meses e mais</t>
  </si>
  <si>
    <t>taxa de desemprego (%)</t>
  </si>
  <si>
    <r>
      <t xml:space="preserve">disparidade entre sexos </t>
    </r>
    <r>
      <rPr>
        <sz val="7"/>
        <color indexed="63"/>
        <rFont val="Arial"/>
        <family val="2"/>
      </rPr>
      <t>(M-H) (p.p.)</t>
    </r>
  </si>
  <si>
    <t>Norte</t>
  </si>
  <si>
    <t>Centro</t>
  </si>
  <si>
    <t xml:space="preserve">Lisboa </t>
  </si>
  <si>
    <t>Alentejo</t>
  </si>
  <si>
    <t>Algarve</t>
  </si>
  <si>
    <t>taxa de desemprego de longa duração (%)</t>
  </si>
  <si>
    <r>
      <t>disparidade entre sexos</t>
    </r>
    <r>
      <rPr>
        <sz val="7"/>
        <color indexed="63"/>
        <rFont val="Arial"/>
        <family val="2"/>
      </rPr>
      <t xml:space="preserve"> (M-H) (p.p.)</t>
    </r>
  </si>
  <si>
    <t>Alemanha</t>
  </si>
  <si>
    <t>Áustria</t>
  </si>
  <si>
    <t>Bélgica</t>
  </si>
  <si>
    <t>Eslováquia</t>
  </si>
  <si>
    <t>Espanha</t>
  </si>
  <si>
    <t>Finlândia</t>
  </si>
  <si>
    <t>França</t>
  </si>
  <si>
    <t>Holanda</t>
  </si>
  <si>
    <t>Irlanda</t>
  </si>
  <si>
    <t>Itália</t>
  </si>
  <si>
    <t>Luxemburgo</t>
  </si>
  <si>
    <t>Malta</t>
  </si>
  <si>
    <t>Zona Euro</t>
  </si>
  <si>
    <t>Bulgária</t>
  </si>
  <si>
    <t xml:space="preserve">Dinamarca </t>
  </si>
  <si>
    <t>Polónia</t>
  </si>
  <si>
    <t>República Checa</t>
  </si>
  <si>
    <t>Suécia</t>
  </si>
  <si>
    <t>UE27</t>
  </si>
  <si>
    <t>desemprego registado - ao longo do período</t>
  </si>
  <si>
    <t>1.º emprego</t>
  </si>
  <si>
    <t>Indúst., energia, água e construção</t>
  </si>
  <si>
    <t>Sem classificação</t>
  </si>
  <si>
    <t>ofertas de emprego - ao longo do período</t>
  </si>
  <si>
    <t xml:space="preserve">ofertas por 100 desempregados </t>
  </si>
  <si>
    <t>colocações - ao longo do período</t>
  </si>
  <si>
    <t>colocações/ofertas (%)</t>
  </si>
  <si>
    <t>pedidos de emprego - no fim do período</t>
  </si>
  <si>
    <t>Empregados</t>
  </si>
  <si>
    <t>Ocupados</t>
  </si>
  <si>
    <t>Menos de 25 anos</t>
  </si>
  <si>
    <t>25 e + anos</t>
  </si>
  <si>
    <r>
      <t>Novo emprego</t>
    </r>
    <r>
      <rPr>
        <vertAlign val="superscript"/>
        <sz val="8"/>
        <color indexed="63"/>
        <rFont val="Arial"/>
        <family val="2"/>
      </rPr>
      <t xml:space="preserve"> (1)</t>
    </r>
    <r>
      <rPr>
        <sz val="8"/>
        <color indexed="63"/>
        <rFont val="Arial"/>
        <family val="2"/>
      </rPr>
      <t xml:space="preserve"> </t>
    </r>
  </si>
  <si>
    <t>Menos de 1 ano</t>
  </si>
  <si>
    <t>1 ano e mais</t>
  </si>
  <si>
    <t>Nenhum nível de instrução</t>
  </si>
  <si>
    <t>Ens. Básico - 1.º ciclo</t>
  </si>
  <si>
    <t>Ens. Básico - 2.º ciclo</t>
  </si>
  <si>
    <t>Ens. Básico - 3.º ciclo</t>
  </si>
  <si>
    <t>Secundário</t>
  </si>
  <si>
    <t>Superior</t>
  </si>
  <si>
    <t>Total de trabalhadores</t>
  </si>
  <si>
    <r>
      <t xml:space="preserve">nota: </t>
    </r>
    <r>
      <rPr>
        <sz val="7"/>
        <color indexed="63"/>
        <rFont val="Arial"/>
        <family val="2"/>
      </rPr>
      <t>a informação por região NUT II foi classificada tendo em conta a Nomenclatura das Unidades Territoriais para Fins Estatísticos de 2002 (NUT 2002); a informação por  atividade económica, é codificada com a Classificação Portuguesa das Atividades Económicas, Revisão 3 (CAE-Rev.3).</t>
    </r>
  </si>
  <si>
    <r>
      <t xml:space="preserve"> - estrangeiros</t>
    </r>
    <r>
      <rPr>
        <sz val="8"/>
        <color indexed="63"/>
        <rFont val="Arial"/>
        <family val="2"/>
      </rPr>
      <t xml:space="preserve"> </t>
    </r>
    <r>
      <rPr>
        <sz val="6"/>
        <color indexed="63"/>
        <rFont val="Arial"/>
        <family val="2"/>
      </rPr>
      <t>(milhares)</t>
    </r>
    <r>
      <rPr>
        <sz val="7"/>
        <color indexed="63"/>
        <rFont val="Arial"/>
        <family val="2"/>
      </rPr>
      <t xml:space="preserve"> </t>
    </r>
    <r>
      <rPr>
        <vertAlign val="superscript"/>
        <sz val="8"/>
        <color indexed="63"/>
        <rFont val="Arial"/>
        <family val="2"/>
      </rPr>
      <t>(3)</t>
    </r>
  </si>
  <si>
    <r>
      <t>ao longo do período</t>
    </r>
    <r>
      <rPr>
        <sz val="7"/>
        <color indexed="63"/>
        <rFont val="Arial"/>
        <family val="2"/>
      </rPr>
      <t xml:space="preserve"> (vh/%)</t>
    </r>
  </si>
  <si>
    <t>fonte: INE, Índice de Preços no Consumidor.</t>
  </si>
  <si>
    <t xml:space="preserve">Lituânia </t>
  </si>
  <si>
    <t>(1) Caso um beneficiário tenha lançamento por mais de um centro distrital no mês, ele é contabilizado várias vezes nesta tabela.</t>
  </si>
  <si>
    <t>(1) Caso um beneficiário transite de centro distrital no mês ele é contabilizado uma vez em cada um dos centros distritais.</t>
  </si>
  <si>
    <t>(2) Caso um beneficiário transite de tipo de subsídio no mês ele é contabilizado uma vez em cada um dos subsídios.</t>
  </si>
  <si>
    <t>Contrato coletivo (CCT)</t>
  </si>
  <si>
    <t>Acordo coletivo (ACT)</t>
  </si>
  <si>
    <t>Acordo de empresa (AE)</t>
  </si>
  <si>
    <t>Acordo de adesão (AA)</t>
  </si>
  <si>
    <t>Decisão de arbitragem voluntária (DA)</t>
  </si>
  <si>
    <t>Portaria de condições de trabalho (PCT)</t>
  </si>
  <si>
    <t>Portaria de extensão (PE)</t>
  </si>
  <si>
    <t>Encarregado da construção</t>
  </si>
  <si>
    <t>Pedreiro</t>
  </si>
  <si>
    <t>Carpinteiro de limpos e de toscos</t>
  </si>
  <si>
    <t>Ladrilhador</t>
  </si>
  <si>
    <t>Pintor da construção</t>
  </si>
  <si>
    <t>Eletricista de construção e similares</t>
  </si>
  <si>
    <t>Motorista de veículos pesados de mercadorias</t>
  </si>
  <si>
    <r>
      <t xml:space="preserve">Média </t>
    </r>
    <r>
      <rPr>
        <sz val="7"/>
        <color indexed="63"/>
        <rFont val="Arial"/>
        <family val="2"/>
      </rPr>
      <t>(últimos 12 meses)</t>
    </r>
  </si>
  <si>
    <r>
      <t xml:space="preserve">R. </t>
    </r>
    <r>
      <rPr>
        <sz val="8"/>
        <color indexed="63"/>
        <rFont val="Arial"/>
        <family val="2"/>
      </rPr>
      <t>Ativ. artísticas, espetáculos, desp. e recreativas</t>
    </r>
  </si>
  <si>
    <r>
      <t xml:space="preserve">Q. </t>
    </r>
    <r>
      <rPr>
        <sz val="8"/>
        <color indexed="63"/>
        <rFont val="Arial"/>
        <family val="2"/>
      </rPr>
      <t>Atividades de saúde humana e apoio social</t>
    </r>
  </si>
  <si>
    <r>
      <t xml:space="preserve">P. </t>
    </r>
    <r>
      <rPr>
        <sz val="8"/>
        <color indexed="63"/>
        <rFont val="Arial"/>
        <family val="2"/>
      </rPr>
      <t>Educação</t>
    </r>
  </si>
  <si>
    <r>
      <t xml:space="preserve">N. </t>
    </r>
    <r>
      <rPr>
        <sz val="8"/>
        <color indexed="63"/>
        <rFont val="Arial"/>
        <family val="2"/>
      </rPr>
      <t>Atividades administrativas e dos serviços de apoio</t>
    </r>
  </si>
  <si>
    <r>
      <t xml:space="preserve">M. </t>
    </r>
    <r>
      <rPr>
        <sz val="8"/>
        <color indexed="63"/>
        <rFont val="Arial"/>
        <family val="2"/>
      </rPr>
      <t>Ativ. consultoria, científicas, técnicas e similares</t>
    </r>
  </si>
  <si>
    <r>
      <t xml:space="preserve">L. </t>
    </r>
    <r>
      <rPr>
        <sz val="8"/>
        <color indexed="63"/>
        <rFont val="Arial"/>
        <family val="2"/>
      </rPr>
      <t>Atividades imobiliárias</t>
    </r>
  </si>
  <si>
    <r>
      <t xml:space="preserve">K. </t>
    </r>
    <r>
      <rPr>
        <sz val="8"/>
        <color indexed="63"/>
        <rFont val="Arial"/>
        <family val="2"/>
      </rPr>
      <t>Atividades financeiras e de seguros</t>
    </r>
  </si>
  <si>
    <r>
      <t xml:space="preserve">J. </t>
    </r>
    <r>
      <rPr>
        <sz val="8"/>
        <color indexed="63"/>
        <rFont val="Arial"/>
        <family val="2"/>
      </rPr>
      <t>Atividades de informação e de comunicação</t>
    </r>
  </si>
  <si>
    <r>
      <t xml:space="preserve">I. </t>
    </r>
    <r>
      <rPr>
        <sz val="8"/>
        <color indexed="63"/>
        <rFont val="Arial"/>
        <family val="2"/>
      </rPr>
      <t>Alojamento, restauração e similares</t>
    </r>
  </si>
  <si>
    <r>
      <t xml:space="preserve">H. </t>
    </r>
    <r>
      <rPr>
        <sz val="8"/>
        <color indexed="63"/>
        <rFont val="Arial"/>
        <family val="2"/>
      </rPr>
      <t>Transportes e armazenagem</t>
    </r>
  </si>
  <si>
    <r>
      <t xml:space="preserve">F. </t>
    </r>
    <r>
      <rPr>
        <sz val="8"/>
        <color indexed="63"/>
        <rFont val="Arial"/>
        <family val="2"/>
      </rPr>
      <t>Construção</t>
    </r>
  </si>
  <si>
    <r>
      <t xml:space="preserve">E. </t>
    </r>
    <r>
      <rPr>
        <sz val="8"/>
        <color indexed="63"/>
        <rFont val="Arial"/>
        <family val="2"/>
      </rPr>
      <t>Captação, tratamento, distrib.; san., despoluição</t>
    </r>
  </si>
  <si>
    <r>
      <t xml:space="preserve">D. </t>
    </r>
    <r>
      <rPr>
        <sz val="8"/>
        <color indexed="63"/>
        <rFont val="Arial"/>
        <family val="2"/>
      </rPr>
      <t>Eletricidade, gás, vapor, água quente/fria, ar frio</t>
    </r>
  </si>
  <si>
    <r>
      <t xml:space="preserve">C. </t>
    </r>
    <r>
      <rPr>
        <sz val="8"/>
        <color indexed="63"/>
        <rFont val="Arial"/>
        <family val="2"/>
      </rPr>
      <t>Indústrias transformadoras</t>
    </r>
  </si>
  <si>
    <r>
      <t xml:space="preserve">B. </t>
    </r>
    <r>
      <rPr>
        <sz val="8"/>
        <color indexed="63"/>
        <rFont val="Arial"/>
        <family val="2"/>
      </rPr>
      <t>Indústrias extrativas</t>
    </r>
  </si>
  <si>
    <r>
      <t>trabalhadores abrangidos pela RMMG</t>
    </r>
    <r>
      <rPr>
        <b/>
        <vertAlign val="superscript"/>
        <sz val="8"/>
        <color indexed="63"/>
        <rFont val="Arial"/>
        <family val="2"/>
      </rPr>
      <t xml:space="preserve"> </t>
    </r>
    <r>
      <rPr>
        <vertAlign val="superscript"/>
        <sz val="8"/>
        <color indexed="63"/>
        <rFont val="Arial"/>
        <family val="2"/>
      </rPr>
      <t>(1)</t>
    </r>
    <r>
      <rPr>
        <b/>
        <vertAlign val="superscript"/>
        <sz val="8"/>
        <color indexed="63"/>
        <rFont val="Arial"/>
        <family val="2"/>
      </rPr>
      <t xml:space="preserve"> </t>
    </r>
    <r>
      <rPr>
        <sz val="8"/>
        <color indexed="63"/>
        <rFont val="Arial"/>
        <family val="2"/>
      </rPr>
      <t>(%)</t>
    </r>
  </si>
  <si>
    <t xml:space="preserve">ganho médio mensal </t>
  </si>
  <si>
    <t xml:space="preserve">remuneração de base média mensal </t>
  </si>
  <si>
    <t>(euros e %)</t>
  </si>
  <si>
    <r>
      <t>Mulheres</t>
    </r>
    <r>
      <rPr>
        <sz val="7"/>
        <color indexed="63"/>
        <rFont val="Arial"/>
        <family val="2"/>
      </rPr>
      <t xml:space="preserve"> (%)</t>
    </r>
  </si>
  <si>
    <r>
      <t>Homens</t>
    </r>
    <r>
      <rPr>
        <sz val="7"/>
        <color indexed="63"/>
        <rFont val="Arial"/>
        <family val="2"/>
      </rPr>
      <t xml:space="preserve"> (%)</t>
    </r>
  </si>
  <si>
    <t>remuneração/ganho médio mensal - indicadores globais</t>
  </si>
  <si>
    <t>01/01/2011</t>
  </si>
  <si>
    <t>01/01/2010</t>
  </si>
  <si>
    <r>
      <t>data de entrada em vigor</t>
    </r>
    <r>
      <rPr>
        <b/>
        <sz val="8"/>
        <color indexed="63"/>
        <rFont val="Arial"/>
        <family val="2"/>
      </rPr>
      <t/>
    </r>
  </si>
  <si>
    <t>Dec.Lei 143/2010
de 31/12</t>
  </si>
  <si>
    <t>diploma</t>
  </si>
  <si>
    <r>
      <t xml:space="preserve">nota: </t>
    </r>
    <r>
      <rPr>
        <sz val="7"/>
        <color indexed="63"/>
        <rFont val="Arial"/>
        <family val="2"/>
      </rPr>
      <t xml:space="preserve">a informação por região NUT II foi classificada tendo em conta a Nomenclatura das Unidades Territoriais para Fins Estatísticos de 2002 (NUT 2002); a informação por atividade económica, é codificada com a Classificação Portuguesa das Atividades Económicas, Revisão 3 (CAE-Rev.3). </t>
    </r>
  </si>
  <si>
    <r>
      <t xml:space="preserve">R. </t>
    </r>
    <r>
      <rPr>
        <sz val="8"/>
        <color indexed="63"/>
        <rFont val="Arial"/>
        <family val="2"/>
      </rPr>
      <t>Ativ. artíst., de espet. desp.e recr.</t>
    </r>
  </si>
  <si>
    <r>
      <t xml:space="preserve">INE, Índice de Preços no Consumidor  (IPC) </t>
    </r>
    <r>
      <rPr>
        <sz val="8"/>
        <color indexed="63"/>
        <rFont val="Arial"/>
        <family val="2"/>
      </rPr>
      <t>- mede a evolução temporal dos preços de um conjunto de bens e serviços representativos da estrutura de despesa de consumo da população residente em Portugal. A estrutura de ponderação da nova série (2012 = 100) foi determinada a partir da componente de despesa monetária de consumo privado das Contas Nacionais e complementada pelos resultados do Inquérito às Despesas das Famílias (IDEF) realizado em 2010/2011, do Recenseamento Geral da Habitação que ocorreu em 2011 e de outras fontes de natureza administrativa. Os bens e serviços que constituem o cabaz do indicador resultam do IDEF e de informação auxiliar, de origem diversa, que inclui outros inquéritos disponíveis no INE, assim como dados administrativos.</t>
    </r>
  </si>
  <si>
    <r>
      <t>profissões com mais inscritos</t>
    </r>
    <r>
      <rPr>
        <vertAlign val="superscript"/>
        <sz val="8"/>
        <color theme="3"/>
        <rFont val="Arial"/>
        <family val="2"/>
      </rPr>
      <t xml:space="preserve"> (1)</t>
    </r>
  </si>
  <si>
    <r>
      <t>novo emprego</t>
    </r>
    <r>
      <rPr>
        <sz val="8"/>
        <color theme="3"/>
        <rFont val="Arial"/>
        <family val="2"/>
      </rPr>
      <t xml:space="preserve"> </t>
    </r>
    <r>
      <rPr>
        <vertAlign val="superscript"/>
        <sz val="8"/>
        <color theme="3"/>
        <rFont val="Arial"/>
        <family val="2"/>
      </rPr>
      <t>(2)</t>
    </r>
  </si>
  <si>
    <r>
      <t>profissões mais solicitadas</t>
    </r>
    <r>
      <rPr>
        <vertAlign val="superscript"/>
        <sz val="8"/>
        <color theme="3"/>
        <rFont val="Arial"/>
        <family val="2"/>
      </rPr>
      <t xml:space="preserve"> (1)</t>
    </r>
  </si>
  <si>
    <r>
      <t>profissões com mais inscritos</t>
    </r>
    <r>
      <rPr>
        <sz val="8"/>
        <color theme="3"/>
        <rFont val="Arial"/>
        <family val="2"/>
      </rPr>
      <t xml:space="preserve"> </t>
    </r>
    <r>
      <rPr>
        <vertAlign val="superscript"/>
        <sz val="8"/>
        <color theme="3"/>
        <rFont val="Arial"/>
        <family val="2"/>
      </rPr>
      <t>(2)</t>
    </r>
  </si>
  <si>
    <r>
      <t>remuneração de base média mensal, ganho médio mensal e trabalhadores abrangidos pela retribuição mínima mensal garantida</t>
    </r>
    <r>
      <rPr>
        <b/>
        <sz val="8"/>
        <rFont val="Arial"/>
        <family val="2"/>
      </rPr>
      <t xml:space="preserve"> (RMMG)</t>
    </r>
    <r>
      <rPr>
        <vertAlign val="superscript"/>
        <sz val="8"/>
        <rFont val="Arial"/>
        <family val="2"/>
      </rPr>
      <t>(1)</t>
    </r>
    <r>
      <rPr>
        <sz val="8"/>
        <rFont val="Arial"/>
        <family val="2"/>
      </rPr>
      <t xml:space="preserve"> </t>
    </r>
    <r>
      <rPr>
        <b/>
        <sz val="10"/>
        <rFont val="Arial"/>
        <family val="2"/>
      </rPr>
      <t xml:space="preserve">- atividade económica </t>
    </r>
  </si>
  <si>
    <r>
      <t xml:space="preserve">trabalhadores abrangidos pela retribuição mínima mensal garantida </t>
    </r>
    <r>
      <rPr>
        <vertAlign val="superscript"/>
        <sz val="8"/>
        <color theme="3"/>
        <rFont val="Arial"/>
        <family val="2"/>
      </rPr>
      <t>(1)</t>
    </r>
    <r>
      <rPr>
        <sz val="8"/>
        <color theme="3"/>
        <rFont val="Arial"/>
        <family val="2"/>
      </rPr>
      <t xml:space="preserve"> </t>
    </r>
    <r>
      <rPr>
        <sz val="7"/>
        <color theme="3"/>
        <rFont val="Arial"/>
        <family val="2"/>
      </rPr>
      <t>(%)</t>
    </r>
  </si>
  <si>
    <r>
      <t>remuneração de base/ganho</t>
    </r>
    <r>
      <rPr>
        <sz val="7"/>
        <color theme="3"/>
        <rFont val="Arial"/>
        <family val="2"/>
      </rPr>
      <t xml:space="preserve"> (%)</t>
    </r>
  </si>
  <si>
    <r>
      <t>ganho médio mensal</t>
    </r>
    <r>
      <rPr>
        <sz val="7"/>
        <color theme="3"/>
        <rFont val="Arial"/>
        <family val="2"/>
      </rPr>
      <t xml:space="preserve"> </t>
    </r>
  </si>
  <si>
    <r>
      <t>remuneração de base média mensal</t>
    </r>
    <r>
      <rPr>
        <sz val="7"/>
        <color theme="3"/>
        <rFont val="Arial"/>
        <family val="2"/>
      </rPr>
      <t xml:space="preserve"> </t>
    </r>
  </si>
  <si>
    <r>
      <t>retribuição mínima mensal garantida</t>
    </r>
    <r>
      <rPr>
        <sz val="8"/>
        <color theme="3"/>
        <rFont val="Arial"/>
        <family val="2"/>
      </rPr>
      <t xml:space="preserve"> </t>
    </r>
    <r>
      <rPr>
        <vertAlign val="superscript"/>
        <sz val="8"/>
        <color theme="3"/>
        <rFont val="Arial"/>
        <family val="2"/>
      </rPr>
      <t>(1)</t>
    </r>
  </si>
  <si>
    <r>
      <t>retribuição mínima mensal garantida (RMMG)</t>
    </r>
    <r>
      <rPr>
        <sz val="10"/>
        <rFont val="Arial"/>
        <family val="2"/>
      </rPr>
      <t xml:space="preserve"> </t>
    </r>
    <r>
      <rPr>
        <vertAlign val="superscript"/>
        <sz val="9"/>
        <rFont val="Arial"/>
        <family val="2"/>
      </rPr>
      <t>(1)</t>
    </r>
  </si>
  <si>
    <r>
      <t xml:space="preserve">índice de preços no consumidor </t>
    </r>
    <r>
      <rPr>
        <sz val="8"/>
        <rFont val="Arial"/>
        <family val="2"/>
      </rPr>
      <t>(Base 2012)</t>
    </r>
  </si>
  <si>
    <r>
      <t xml:space="preserve">convenções consideradas </t>
    </r>
    <r>
      <rPr>
        <vertAlign val="superscript"/>
        <sz val="8"/>
        <color theme="3"/>
        <rFont val="Arial"/>
        <family val="2"/>
      </rPr>
      <t>(1)</t>
    </r>
  </si>
  <si>
    <r>
      <t xml:space="preserve">trabalhadores abrangidos </t>
    </r>
    <r>
      <rPr>
        <vertAlign val="superscript"/>
        <sz val="8"/>
        <color theme="3"/>
        <rFont val="Arial"/>
        <family val="2"/>
      </rPr>
      <t>(2)</t>
    </r>
  </si>
  <si>
    <t xml:space="preserve">    Fontes</t>
  </si>
  <si>
    <r>
      <t xml:space="preserve">ao longo do período </t>
    </r>
    <r>
      <rPr>
        <sz val="6"/>
        <color theme="3"/>
        <rFont val="Arial"/>
        <family val="2"/>
      </rPr>
      <t>(milhares)</t>
    </r>
  </si>
  <si>
    <r>
      <t xml:space="preserve">ofertas ao longo do período </t>
    </r>
    <r>
      <rPr>
        <sz val="6"/>
        <color theme="3"/>
        <rFont val="Arial"/>
        <family val="2"/>
      </rPr>
      <t>(milhares)</t>
    </r>
  </si>
  <si>
    <r>
      <t>no fim do período</t>
    </r>
    <r>
      <rPr>
        <b/>
        <sz val="7"/>
        <color theme="3"/>
        <rFont val="Arial"/>
        <family val="2"/>
      </rPr>
      <t xml:space="preserve"> </t>
    </r>
    <r>
      <rPr>
        <sz val="6"/>
        <color theme="3"/>
        <rFont val="Arial"/>
        <family val="2"/>
      </rPr>
      <t>(milhares)</t>
    </r>
  </si>
  <si>
    <r>
      <t>perspetivas de evolução do desemprego nos próximos 12 meses</t>
    </r>
    <r>
      <rPr>
        <sz val="6"/>
        <color theme="3"/>
        <rFont val="Arial"/>
        <family val="2"/>
      </rPr>
      <t xml:space="preserve"> (mm3m)</t>
    </r>
  </si>
  <si>
    <r>
      <t xml:space="preserve">perspetivas de evolução do emprego nos próximos 3 meses </t>
    </r>
    <r>
      <rPr>
        <sz val="6"/>
        <color theme="3"/>
        <rFont val="Arial"/>
        <family val="2"/>
      </rPr>
      <t>(mm3m)</t>
    </r>
  </si>
  <si>
    <r>
      <t xml:space="preserve">indicador de clima económico </t>
    </r>
    <r>
      <rPr>
        <sz val="6"/>
        <color theme="3"/>
        <rFont val="Arial"/>
        <family val="2"/>
      </rPr>
      <t>(sre/mm3m/%)</t>
    </r>
  </si>
  <si>
    <r>
      <t xml:space="preserve">indicador de confiança setorial </t>
    </r>
    <r>
      <rPr>
        <sz val="6"/>
        <color theme="3"/>
        <rFont val="Arial"/>
        <family val="2"/>
      </rPr>
      <t>(sre/mm3m)</t>
    </r>
  </si>
  <si>
    <r>
      <t>prestações familiares</t>
    </r>
    <r>
      <rPr>
        <b/>
        <vertAlign val="superscript"/>
        <sz val="10"/>
        <rFont val="Arial"/>
        <family val="2"/>
      </rPr>
      <t xml:space="preserve"> (1)</t>
    </r>
  </si>
  <si>
    <r>
      <t>beneficiários com processamento de rendimento social de inserção (RSI)</t>
    </r>
    <r>
      <rPr>
        <b/>
        <vertAlign val="superscript"/>
        <sz val="10"/>
        <rFont val="Arial"/>
        <family val="2"/>
      </rPr>
      <t>(1)</t>
    </r>
  </si>
  <si>
    <t>Boletim Estatístico disponível em:</t>
  </si>
  <si>
    <t>Outras publicações estatísticas do Emprego disponíveis em:</t>
  </si>
  <si>
    <t>e-mail:</t>
  </si>
  <si>
    <t>Mais Informações:</t>
  </si>
  <si>
    <t xml:space="preserve">Conceitos  </t>
  </si>
  <si>
    <t xml:space="preserve">  Desemprego registado - no fim do período </t>
  </si>
  <si>
    <t xml:space="preserve">  Remunerações </t>
  </si>
  <si>
    <t xml:space="preserve">  Conceitos</t>
  </si>
  <si>
    <t xml:space="preserve">População desempregada  </t>
  </si>
  <si>
    <t xml:space="preserve">Desemprego registado, ofertas e colocações - ao longo do período  </t>
  </si>
  <si>
    <t xml:space="preserve">Remunerações  </t>
  </si>
  <si>
    <t xml:space="preserve"> Informação em destaque - tendências do mercado de trabalho     </t>
  </si>
  <si>
    <t xml:space="preserve">      </t>
  </si>
  <si>
    <t xml:space="preserve"> População com emprego </t>
  </si>
  <si>
    <t>Engenheiro de const. de edif.e de obras de eng.</t>
  </si>
  <si>
    <t>Desemprego registado</t>
  </si>
  <si>
    <t>Indisponíveis temporariamente</t>
  </si>
  <si>
    <t>… por tipo de subsídio</t>
  </si>
  <si>
    <r>
      <t>beneficiários:</t>
    </r>
    <r>
      <rPr>
        <b/>
        <vertAlign val="superscript"/>
        <sz val="9"/>
        <color theme="3"/>
        <rFont val="Arial"/>
        <family val="2"/>
      </rPr>
      <t xml:space="preserve"> (2)</t>
    </r>
  </si>
  <si>
    <t>Agric., pr. animal, caça, flor. e pesca</t>
  </si>
  <si>
    <t>Oper. de máq. de esc., terrap., gruas, guind.e sim.</t>
  </si>
  <si>
    <t>Trab. não qualif.de eng. civil e da const.de edif.</t>
  </si>
  <si>
    <t xml:space="preserve">Segurança Social  </t>
  </si>
  <si>
    <t xml:space="preserve">  Segurança Social</t>
  </si>
  <si>
    <r>
      <t xml:space="preserve">G. </t>
    </r>
    <r>
      <rPr>
        <sz val="8"/>
        <color indexed="63"/>
        <rFont val="Arial"/>
        <family val="2"/>
      </rPr>
      <t>Comércio por grosso e retalho, rep. veíc. autom.</t>
    </r>
  </si>
  <si>
    <r>
      <t xml:space="preserve">benef. c/ prestaç. desemprego </t>
    </r>
    <r>
      <rPr>
        <sz val="6"/>
        <color theme="3"/>
        <rFont val="Arial"/>
        <family val="2"/>
      </rPr>
      <t>(milhares)</t>
    </r>
  </si>
  <si>
    <r>
      <t xml:space="preserve">indic. confiança dos consumidores </t>
    </r>
    <r>
      <rPr>
        <sz val="6"/>
        <color theme="3"/>
        <rFont val="Arial"/>
        <family val="2"/>
      </rPr>
      <t>(mm3m)</t>
    </r>
  </si>
  <si>
    <t>(2)</t>
  </si>
  <si>
    <t>(2) sem actualização</t>
  </si>
  <si>
    <t>Agric., prod. animal, caça, flor. e pesca</t>
  </si>
  <si>
    <r>
      <t xml:space="preserve">Letónia </t>
    </r>
    <r>
      <rPr>
        <vertAlign val="superscript"/>
        <sz val="8"/>
        <color indexed="63"/>
        <rFont val="Arial"/>
        <family val="2"/>
      </rPr>
      <t>(1)</t>
    </r>
  </si>
  <si>
    <r>
      <t>… por centro distrital</t>
    </r>
    <r>
      <rPr>
        <b/>
        <vertAlign val="superscript"/>
        <sz val="9"/>
        <color theme="3"/>
        <rFont val="Arial"/>
        <family val="2"/>
      </rPr>
      <t xml:space="preserve"> (1)</t>
    </r>
  </si>
  <si>
    <t>taxa horária</t>
  </si>
  <si>
    <t>salários na construção - taxa de salário horária e por profissões (CPP2010)</t>
  </si>
  <si>
    <t>salários na construção - taxa de salário mensal por profissões (CPP2010)</t>
  </si>
  <si>
    <t>família</t>
  </si>
  <si>
    <t>beneficiário</t>
  </si>
  <si>
    <t xml:space="preserve">valor </t>
  </si>
  <si>
    <t>Bonificação por deficiência</t>
  </si>
  <si>
    <t>Subs. assistência 3.ª pessoa</t>
  </si>
  <si>
    <t>taxa mensal</t>
  </si>
  <si>
    <r>
      <t xml:space="preserve">Grécia </t>
    </r>
    <r>
      <rPr>
        <vertAlign val="superscript"/>
        <sz val="8"/>
        <color indexed="63"/>
        <rFont val="Arial"/>
        <family val="2"/>
      </rPr>
      <t>(2)</t>
    </r>
  </si>
  <si>
    <r>
      <t xml:space="preserve">Reino Unido </t>
    </r>
    <r>
      <rPr>
        <vertAlign val="superscript"/>
        <sz val="8"/>
        <color indexed="63"/>
        <rFont val="Arial"/>
        <family val="2"/>
      </rPr>
      <t>(2)</t>
    </r>
  </si>
  <si>
    <r>
      <t xml:space="preserve">Hungria </t>
    </r>
    <r>
      <rPr>
        <vertAlign val="superscript"/>
        <sz val="8"/>
        <color indexed="63"/>
        <rFont val="Arial"/>
        <family val="2"/>
      </rPr>
      <t>(1)</t>
    </r>
  </si>
  <si>
    <t>A. Agric., prod. animal, caça, flor.e pesca</t>
  </si>
  <si>
    <t>B. Indústrias extrativas</t>
  </si>
  <si>
    <t>C. Indústrias transformadoras</t>
  </si>
  <si>
    <t>E. Captação, trat., dist.; san., despoluição</t>
  </si>
  <si>
    <t>F. Construção</t>
  </si>
  <si>
    <t>G. Com. gros. e retalho, rep. veíc. autom.</t>
  </si>
  <si>
    <t>H. Transportes e armazenagem</t>
  </si>
  <si>
    <t>I. Alojamento, restauração e similares</t>
  </si>
  <si>
    <t>K. Atividades financeiras e de seguros</t>
  </si>
  <si>
    <t>L. Atividades imobiliárias</t>
  </si>
  <si>
    <t>P. Educação</t>
  </si>
  <si>
    <t>Q. Ativ. de saúde humana e apoio social</t>
  </si>
  <si>
    <t>S. Outras atividades de serviços</t>
  </si>
  <si>
    <t>Chipre</t>
  </si>
  <si>
    <t xml:space="preserve">Eslovénia </t>
  </si>
  <si>
    <t>Estónia</t>
  </si>
  <si>
    <t>Grécia</t>
  </si>
  <si>
    <t>Reino Unido</t>
  </si>
  <si>
    <t>Hungria</t>
  </si>
  <si>
    <t>Letónia</t>
  </si>
  <si>
    <t>Roménia</t>
  </si>
  <si>
    <t>Croácia</t>
  </si>
  <si>
    <t>Eslovénia</t>
  </si>
  <si>
    <t>Países Baixos</t>
  </si>
  <si>
    <t>Lituânia</t>
  </si>
  <si>
    <t>UE28</t>
  </si>
  <si>
    <t xml:space="preserve">População total    </t>
  </si>
  <si>
    <t>Agric., pr. animal, caça, floresta e pesca</t>
  </si>
  <si>
    <r>
      <t xml:space="preserve">tendências do mercado de trabalho </t>
    </r>
    <r>
      <rPr>
        <vertAlign val="superscript"/>
        <sz val="9"/>
        <color theme="1"/>
        <rFont val="Arial"/>
        <family val="2"/>
      </rPr>
      <t>(1)</t>
    </r>
  </si>
  <si>
    <t>valor médio por</t>
  </si>
  <si>
    <t xml:space="preserve">  Estrutura empresarial</t>
  </si>
  <si>
    <t xml:space="preserve">(1) habitualmente designada por salário mínimo nacional.      </t>
  </si>
  <si>
    <t xml:space="preserve"> - Dados recolhidos até:</t>
  </si>
  <si>
    <t xml:space="preserve"> - Data de disponibilização: </t>
  </si>
  <si>
    <t>empresas</t>
  </si>
  <si>
    <t>estabelecimentos</t>
  </si>
  <si>
    <t>n.d.</t>
  </si>
  <si>
    <t xml:space="preserve">(1) por atividade exercida no último emprego.     (2) Classificação Portuguesa das Profissões (CPP 2010) a partir de janeiro de 2014;  valores do Continente. </t>
  </si>
  <si>
    <t xml:space="preserve">(1) Classificação Portuguesa das Profissões (CPP 2010) a partir de janeiro de 2014;  valores do Continente.                (2) por atividade exercida no último emprego.  </t>
  </si>
  <si>
    <t xml:space="preserve">                 Informação em destaque - taxa desemprego UE 28</t>
  </si>
  <si>
    <t>&lt; 25 anos</t>
  </si>
  <si>
    <t>homens</t>
  </si>
  <si>
    <t>mulheres</t>
  </si>
  <si>
    <t>Estados Unidos</t>
  </si>
  <si>
    <r>
      <t xml:space="preserve">INE, Inquérito ao Emprego - </t>
    </r>
    <r>
      <rPr>
        <sz val="8"/>
        <color indexed="63"/>
        <rFont val="Arial"/>
        <family val="2"/>
      </rPr>
      <t>inquérito que tem por principal objetivo a caracterização da população face ao mercado de trabalho. É um inquérito trimestral, por amostragem, dirigido a residentes em alojamentos familiares no espaço nacional e disponibiliza resultados trimestrais e anuais. O modo de recolha adotado no IE a partir do 1º trimestre de 2011, que se designa genericamente por modo de recolha telefónico (CATI – Computer Assisted Telephone Interviewing), é um modo de recolha misto. Neste modo de recolha, a primeira inquirição ao agregado familiar que reside na unidade de alojamento selecionada é realizada presencialmente, por um entrevistador do INE. As cinco inquirições subsequentes são realizadas por telefone (fixo ou móvel), se o inquirido aceitar e puder disponibilizar um número de telefone que se venha a comprovar ser válido. Os resultados do Inquérito ao Emprego apresentados foram calibrados tendo por referência as estimativas da população residente calculadas a partir dos resultados definitivos dos Censos 2011.</t>
    </r>
  </si>
  <si>
    <t>21 - Fab. prod. farmac. de base e prep. farmac.</t>
  </si>
  <si>
    <t>22 - Fabr. de art. de borracha e de mat. plásticas</t>
  </si>
  <si>
    <t>23 - Fabr. de outros prod. minerais não metálicos</t>
  </si>
  <si>
    <t>U. Ativ. org. intern. e out.inst.extra-territ.</t>
  </si>
  <si>
    <t>fonte: INE, Inquérito ao Emprego.</t>
  </si>
  <si>
    <t xml:space="preserve">  Lay-Off</t>
  </si>
  <si>
    <t>entidades empregadoras (estabelecimentos)  e beneficiários com prestações de lay-off</t>
  </si>
  <si>
    <t>lay-off</t>
  </si>
  <si>
    <t>Dec.Lei 144/2014
de 30/09</t>
  </si>
  <si>
    <t>1/10/2014</t>
  </si>
  <si>
    <t>formação profissional nas empresas</t>
  </si>
  <si>
    <t xml:space="preserve"> - </t>
  </si>
  <si>
    <r>
      <rPr>
        <b/>
        <sz val="8"/>
        <color theme="3"/>
        <rFont val="Arial"/>
        <family val="2"/>
      </rPr>
      <t xml:space="preserve">  IRCT negociávies</t>
    </r>
    <r>
      <rPr>
        <sz val="7"/>
        <color theme="3"/>
        <rFont val="Arial"/>
        <family val="2"/>
      </rPr>
      <t xml:space="preserve"> (via convencional)</t>
    </r>
  </si>
  <si>
    <r>
      <t xml:space="preserve">  IRCT não negociávies </t>
    </r>
    <r>
      <rPr>
        <sz val="7"/>
        <color theme="3"/>
        <rFont val="Arial"/>
        <family val="2"/>
      </rPr>
      <t>(via administrativa)</t>
    </r>
  </si>
  <si>
    <t xml:space="preserve">Regulamentação coletiva e preços     </t>
  </si>
  <si>
    <r>
      <t>Autor</t>
    </r>
    <r>
      <rPr>
        <sz val="8"/>
        <color indexed="63"/>
        <rFont val="Arial"/>
        <family val="2"/>
      </rPr>
      <t>: Gabinete de Estratégia e Planeamento (GEP)</t>
    </r>
  </si>
  <si>
    <t>1049-056 LISBOA</t>
  </si>
  <si>
    <t>Praça de Londres  nº. 2  - 3º andar</t>
  </si>
  <si>
    <t>http://www.gep.msess.gov.pt/</t>
  </si>
  <si>
    <t>desemprego UE 28</t>
  </si>
  <si>
    <t>Tel. 21 595 33 59</t>
  </si>
  <si>
    <t>Mais informação em:  http://www.gep.msess.gov.pt/</t>
  </si>
  <si>
    <r>
      <rPr>
        <b/>
        <sz val="7"/>
        <color indexed="63"/>
        <rFont val="Arial"/>
        <family val="2"/>
      </rPr>
      <t xml:space="preserve">nota: </t>
    </r>
    <r>
      <rPr>
        <sz val="7"/>
        <color indexed="63"/>
        <rFont val="Arial"/>
        <family val="2"/>
      </rPr>
      <t>Valores calibrados tendo por referência as estimativas da população calculadas a partir dos resultados definitivos dos Censos 2011.</t>
    </r>
  </si>
  <si>
    <t xml:space="preserve">  Acidentes de trabalho </t>
  </si>
  <si>
    <t>MINISTÉRIO DO TRABALHO, SOLIDARIEDADE E SEGURANÇA SOCIAL (MTSSS)</t>
  </si>
  <si>
    <r>
      <t>DGERT/MTSSS</t>
    </r>
    <r>
      <rPr>
        <sz val="8"/>
        <color indexed="63"/>
        <rFont val="Arial"/>
        <family val="2"/>
      </rPr>
      <t xml:space="preserve"> - dados tratados pela Direcção-Geral de Emprego e das Relações de Trabalho.</t>
    </r>
  </si>
  <si>
    <r>
      <t xml:space="preserve">GEP/MTSSS, Custo da Mão-de-Obra </t>
    </r>
    <r>
      <rPr>
        <sz val="8"/>
        <color indexed="63"/>
        <rFont val="Arial"/>
        <family val="2"/>
      </rPr>
      <t>- O Inquérito ao Custo da Mão-de-Obra é uma operação estatística comunitária realizada com periodicidade quadrienal, de carácter obrigatório e efetuada ao abrigo dos Regulamentos (CE) n.º 530/1999 do Conselho, de 9 de março de 1999, e (CE) n.º 1737/2005 da Comissão, de 21 de outubro de 2005. O objetivo principal deste inquérito é conhecer os custos efetivos suportados pela entidade empregadora e resultantes do emprego de mão-de-obra, quer em termos globais, quer médios, bem como a respetiva estrutura de composição. Dessa composição sobressaem as despesas com maior peso e determinantes do custo da mão-de-obra. Abrange, a nível nacional (Continente e Regiões Autónomas dos Açores e da Madeira), as unidades locais pertencentes empresas com um ou mais pessoas ao serviço, classificadas nas atividades compreendidas nas Secções B a S da Classificação Portuguesas das Atividades Económicas (CAE Revisão 3).</t>
    </r>
  </si>
  <si>
    <r>
      <t>GEP/MTSSS, Inquérito aos Ganhos</t>
    </r>
    <r>
      <rPr>
        <sz val="8"/>
        <color indexed="63"/>
        <rFont val="Arial"/>
        <family val="2"/>
      </rPr>
      <t xml:space="preserve"> -  inquérito realizado semestralmente por amostragem junto dos estabelecimentos. São inquiridos todos os sectores de atividade, com exceção da Agricultura, Produção Animal, Caça e Silvicultura, da Pesca, das Famílias com Empregados Domésticos, da Administração Pública, Defesa e Segurança Social Obrigatória, da Educação Pública e da Saúde e Ação Social Pública. Tem por objetivo a recolha de informação que permita conhecer o nível médio mensal da remuneração de base e do ganho dos trabalhadores por conta de outrem, bem como os trabalhadores a tempo completo abrangidos pelo Salário Mínimo Nacional (Retribuição Mínima Mensal Garantida).</t>
    </r>
  </si>
  <si>
    <r>
      <t>GEP/MTSSS, Inquérito aos Salários por Profissões na Construção</t>
    </r>
    <r>
      <rPr>
        <sz val="8"/>
        <color indexed="63"/>
        <rFont val="Arial"/>
        <family val="2"/>
      </rPr>
      <t xml:space="preserve"> - inquérito realizado trimestralmente por amostragem junto das empresas com dez ou mais pessoas ao serviço, abrangendo o Continente e as Regiões Autónomas dos Açores e da Madeira. Disponibiliza informação que permite conhecer a remuneração mensal e horária (taxa de salário) e a duração média normal semanal do trabalho, para as profissões mais características da atividade económica em estudo, bem como a sua evolução a curto prazo.</t>
    </r>
  </si>
  <si>
    <r>
      <t>GEP/MTSSS, Quadros de Pessoal</t>
    </r>
    <r>
      <rPr>
        <sz val="8"/>
        <color indexed="63"/>
        <rFont val="Arial"/>
        <family val="2"/>
      </rPr>
      <t xml:space="preserve"> - abrangem todas as entidades com trabalhadores por conta de outrem excetuando a Administração Pública, entidades que empregam trabalhadores rurais não permanentes e trabalhadores domésticos. </t>
    </r>
  </si>
  <si>
    <r>
      <t>IEFP/MTSSS, Síntese da Execução dos Programas e Medidas de Emprego e Formação Profissional</t>
    </r>
    <r>
      <rPr>
        <sz val="8"/>
        <color indexed="63"/>
        <rFont val="Arial"/>
        <family val="2"/>
      </rPr>
      <t xml:space="preserve"> - informação mensal detalhada sobre as pessoas abrangidas nos Programas e Medidas de Emprego e Formação Profissional.</t>
    </r>
  </si>
  <si>
    <r>
      <t xml:space="preserve">IEFP/MTSSS, Relatório Mensal de Execução Física e Financeira </t>
    </r>
    <r>
      <rPr>
        <sz val="8"/>
        <color indexed="63"/>
        <rFont val="Arial"/>
        <family val="2"/>
      </rPr>
      <t>- disponibiliza os principais indicadores da execução acumulada (física e financeira), dos diversos Programas e Medidas de Emprego e Formação Profissional desenvolvidos pelo IEFP, I.P.</t>
    </r>
  </si>
  <si>
    <r>
      <t>IEFP/MTSSS, Estatísticas Mensais</t>
    </r>
    <r>
      <rPr>
        <sz val="8"/>
        <color indexed="63"/>
        <rFont val="Arial"/>
        <family val="2"/>
      </rPr>
      <t xml:space="preserve"> - informação mensal do Mercado de Emprego.</t>
    </r>
  </si>
  <si>
    <r>
      <t>II/MTSSS, Estatísticas da Segurança Social</t>
    </r>
    <r>
      <rPr>
        <sz val="8"/>
        <color indexed="63"/>
        <rFont val="Arial"/>
        <family val="2"/>
      </rPr>
      <t xml:space="preserve"> - informação de dados estatísticos inerentes ao Sistema de Segurança Social nos seguintes temas: Invalidez, Velhice e Sobrevivência; Prestações Familiares; Rendimento Social de Inserção; Desemprego e Apoio ao Emprego e Doença.</t>
    </r>
  </si>
  <si>
    <t>fonte:  II/MTSSS, Estatísticas da Segurança Social.</t>
  </si>
  <si>
    <t xml:space="preserve">fonte:  IEFP/MTSSS, Informação Mensal e Estatísticas Mensais. </t>
  </si>
  <si>
    <t>fonte: GEP/MTSSS, Inquérito aos Salários por Profissões na Construção.</t>
  </si>
  <si>
    <t>fonte: DGERT/MTSSS, Variação média ponderada intertabelas.</t>
  </si>
  <si>
    <t>Ministério do Trabalho, Solidariedade e Segurança Social</t>
  </si>
  <si>
    <t xml:space="preserve">fonte:  IEFP/MTSSS, Informação Mensal e Estatísticas Mensais.  </t>
  </si>
  <si>
    <t>01/01/2016</t>
  </si>
  <si>
    <t>Dec.Lei 
5/2010
de 15/01</t>
  </si>
  <si>
    <t>Dec.Lei 
254-A/2015
de 31/12</t>
  </si>
  <si>
    <t>abril
2015</t>
  </si>
  <si>
    <t>Internet: www.gep.msess.gov.pt/</t>
  </si>
  <si>
    <r>
      <t>L.</t>
    </r>
    <r>
      <rPr>
        <sz val="8"/>
        <color rgb="FF333333"/>
        <rFont val="Arial"/>
        <family val="2"/>
      </rPr>
      <t xml:space="preserve"> Atividades imobiliárias</t>
    </r>
  </si>
  <si>
    <t>estrutura empresarial - indicadores globais</t>
  </si>
  <si>
    <t xml:space="preserve">média </t>
  </si>
  <si>
    <t>mediana</t>
  </si>
  <si>
    <t>médio</t>
  </si>
  <si>
    <t>mediano</t>
  </si>
  <si>
    <r>
      <t>empresas e trabalhadores envolvidos em formação ou atividade educativa</t>
    </r>
    <r>
      <rPr>
        <b/>
        <vertAlign val="superscript"/>
        <sz val="10"/>
        <rFont val="Arial"/>
        <family val="2"/>
      </rPr>
      <t xml:space="preserve"> (1)</t>
    </r>
  </si>
  <si>
    <t>trabalhadores em formação</t>
  </si>
  <si>
    <t>Horas médias de formação por trabalhador</t>
  </si>
  <si>
    <t xml:space="preserve">n.º </t>
  </si>
  <si>
    <t>% em relação ao total de empresas</t>
  </si>
  <si>
    <t>% em relação ao total de trabalhadores</t>
  </si>
  <si>
    <t xml:space="preserve">10/11/12 - Fabricação de prod. alimentares, bebidas e tabaco </t>
  </si>
  <si>
    <t xml:space="preserve">13/14/15 - Fab. têxteis e produtos têxteis, couro e produtos de couro </t>
  </si>
  <si>
    <t>17/18 - Fabr. de pasta, papel e seus artigos</t>
  </si>
  <si>
    <t>19/20 - Fab.de coque, prod. petrolíferos refinados e de agl.de comb.</t>
  </si>
  <si>
    <t xml:space="preserve">24/25 - Metalúrgicas de base e produtos metálicos  </t>
  </si>
  <si>
    <t>26/27/28/33 - Fab. equip. informáticos, para comunic. e prod. eletrónicos e de óptica; Fabr. equip. eléctrico; fab. máq. e de equip. n.e.; Reparação máq. e equip.</t>
  </si>
  <si>
    <t>29/30 - Fab. veíc. auto. reboques, semi-reb., componentes p/veíc. auto.</t>
  </si>
  <si>
    <t>16/31/32 - Outras indústrias transformadoras</t>
  </si>
  <si>
    <t xml:space="preserve">D. Eletricidade, gás, vapor, água quente e fria e ar frio </t>
  </si>
  <si>
    <t xml:space="preserve">45 - Comércio, manutenção e reparação de veículos auto. e motociclos </t>
  </si>
  <si>
    <t xml:space="preserve">46 - Comércio por grosso, exceto veíc. auto. e motociclos </t>
  </si>
  <si>
    <t xml:space="preserve">47 - Comércio a retalho, exceto veíc. auto. e motociclos </t>
  </si>
  <si>
    <t xml:space="preserve">J. Atividades de informação e comunicação </t>
  </si>
  <si>
    <t xml:space="preserve">M. Actividades de consultoria, cient., téc. e sim. </t>
  </si>
  <si>
    <t>N. Ativ. administrativas e dos serv. de apoio</t>
  </si>
  <si>
    <t>O. Administração pública e defesa; Seg. social obrigatória</t>
  </si>
  <si>
    <t>R. Ativ. artísticas, espect., desp. e recreat.</t>
  </si>
  <si>
    <t>(1)  ou que em substituição da formação receberam compensação (trata-se do cumprimento das obrigações legais em matéria de formação profissional, no sentido que lhe é atribuído pelo código do Trabalho (Lei nº7/2009 de 12 de Fevereiro) e  que institui a obrigatoriedade de 35 horas de formação profissional. Em alternativa, essas horas podem ser utilizadas ao abrigo do regime de trabalhador estudante ou em processo de RVCC. Sempre que tal não suceda e em determinadas situações previstas na Lei é admissível o recurso crédito de horas para a frequencia da formação ou a compensação financeira.)</t>
  </si>
  <si>
    <t>https://www.ine.pt/</t>
  </si>
  <si>
    <t>Mais informação em:</t>
  </si>
  <si>
    <r>
      <t xml:space="preserve">Comércio </t>
    </r>
    <r>
      <rPr>
        <b/>
        <vertAlign val="superscript"/>
        <sz val="8"/>
        <color indexed="63"/>
        <rFont val="Arial"/>
        <family val="2"/>
      </rPr>
      <t>(2)</t>
    </r>
  </si>
  <si>
    <t xml:space="preserve">Construção </t>
  </si>
  <si>
    <t xml:space="preserve">(1) a informação de caráter qualitativo tem por fonte os Inquéritos Qualitativos de Conjuntura às Empresas (Indústria Transformadora, Construção e Obras Públicas e Serviços) e aos Consumidores, do INE.     (2) vcs - valores corrigidos da sazonalidade.      (3) Continente.     sre - saldo de respostas extremas.    </t>
  </si>
  <si>
    <t>Nota: a partir de maio de 2016, o INE inicia a publicação dos resultados dos Inquéritos Qualitativos de Conjuntura às Empresas com base em novas amostras.</t>
  </si>
  <si>
    <t>Mulheres/Homens</t>
  </si>
  <si>
    <t>outubro
2015</t>
  </si>
  <si>
    <t xml:space="preserve">(1) para as quais existem dados que permitem os cálculos dos valores médios (não entram para estes cálculos as primeiras convenções, as paralelas de outras publicadas em meses anteriores, as convenções cujas alterações são não salariais, as convenções em que não se dispõe de elementos sobre o número de trabalhadores e as portarias de extensão).        (2) para as convenções consideradas;  informação codificada com a Classificação Portuguesa de Atividades Económicas, Revisão 3 (CAE-Rev.3).   </t>
  </si>
  <si>
    <r>
      <t xml:space="preserve">pessoas ao serviço </t>
    </r>
    <r>
      <rPr>
        <vertAlign val="superscript"/>
        <sz val="7"/>
        <color theme="3"/>
        <rFont val="Arial"/>
        <family val="2"/>
      </rPr>
      <t>(1)</t>
    </r>
  </si>
  <si>
    <r>
      <t>remuneração mensal base</t>
    </r>
    <r>
      <rPr>
        <sz val="7"/>
        <color theme="3"/>
        <rFont val="Arial"/>
        <family val="2"/>
      </rPr>
      <t xml:space="preserve"> (euros)</t>
    </r>
    <r>
      <rPr>
        <vertAlign val="superscript"/>
        <sz val="7"/>
        <color theme="3"/>
        <rFont val="Arial"/>
        <family val="2"/>
      </rPr>
      <t>(2)</t>
    </r>
  </si>
  <si>
    <r>
      <t>ganho mensal</t>
    </r>
    <r>
      <rPr>
        <sz val="7"/>
        <color theme="3"/>
        <rFont val="Arial"/>
        <family val="2"/>
      </rPr>
      <t xml:space="preserve"> (euros)</t>
    </r>
    <r>
      <rPr>
        <vertAlign val="superscript"/>
        <sz val="7"/>
        <color theme="3"/>
        <rFont val="Arial"/>
        <family val="2"/>
      </rPr>
      <t>(2)</t>
    </r>
  </si>
  <si>
    <t>fonte: GEP/MTSSS, Relatório Único - Relatório Anual de Formação Contínua (Anexo C).</t>
  </si>
  <si>
    <t>ganho</t>
  </si>
  <si>
    <t>e-mail: gep.dados@gep.mtsss.pt</t>
  </si>
  <si>
    <t xml:space="preserve">fonte: GEP/MTSSS, Inquérito aos Ganhos e Duração de Trabalho.                           </t>
  </si>
  <si>
    <t>gep.dados@gep.mtsss.pt</t>
  </si>
  <si>
    <r>
      <t>trab. por conta de outrem</t>
    </r>
    <r>
      <rPr>
        <b/>
        <vertAlign val="superscript"/>
        <sz val="8"/>
        <color theme="3"/>
        <rFont val="Arial"/>
        <family val="2"/>
      </rPr>
      <t xml:space="preserve"> (2)</t>
    </r>
  </si>
  <si>
    <t>(1) nos estabelecimentos</t>
  </si>
  <si>
    <t>base</t>
  </si>
  <si>
    <t>tco</t>
  </si>
  <si>
    <t>2015</t>
  </si>
  <si>
    <t>2016</t>
  </si>
  <si>
    <t>52-Vendedores</t>
  </si>
  <si>
    <t>93-Trab.n/qual. i.ext.,const.,i.transf. e transp.</t>
  </si>
  <si>
    <t>94-Assist. preparação de refeições</t>
  </si>
  <si>
    <t>91-Trabalhadores de limpeza</t>
  </si>
  <si>
    <t>51-Trab. serviços pessoais</t>
  </si>
  <si>
    <t>71-Trab.qualif.constr. e sim., exc.electric.</t>
  </si>
  <si>
    <t xml:space="preserve">41-Emp. escrit., secret.e oper. proc. dados </t>
  </si>
  <si>
    <t>(percentagem; ajustada de sazonalidade)</t>
  </si>
  <si>
    <t>A. Agricultura, produção animal, caça, flor.e pesca</t>
  </si>
  <si>
    <t>10 - Indústrias alimentares</t>
  </si>
  <si>
    <t>11 - Indústria das bebidas</t>
  </si>
  <si>
    <t>12 - Indústria do tabaco</t>
  </si>
  <si>
    <t>13 - Fabricação de têxteis</t>
  </si>
  <si>
    <t>14 - Indústria do vestuário</t>
  </si>
  <si>
    <t>15 - Indústria do couro e dos produtos do couro</t>
  </si>
  <si>
    <t>16 - Ind.madeira e cortiça exc.mob.;fab.cest.e espartaria</t>
  </si>
  <si>
    <t>17 - Fabricação de pasta, de papel, cartão e seus artigos</t>
  </si>
  <si>
    <t>18 - Impressão e reprodução de suportes gravados</t>
  </si>
  <si>
    <t>20 - Fabricação prod. químicos e fibras sintét.ou artificiais</t>
  </si>
  <si>
    <t>21 - Fab. produtos farmac.de base e prep. farmacêuticas</t>
  </si>
  <si>
    <t>22 - Fab.de artigos de borracha e de matérias plásticas</t>
  </si>
  <si>
    <t>23 - Fabricação de outros produtos minerais não metálicos</t>
  </si>
  <si>
    <t>24 - Indústrias metalúrgicas de base</t>
  </si>
  <si>
    <t>25 - Fab. produtos metál., excepto máq. e equipamento</t>
  </si>
  <si>
    <t>26 - Fab. equip.informáticos, p/comunic. e eletrón.e ópticos</t>
  </si>
  <si>
    <t>27 - Fabricação de equipamento elétrico</t>
  </si>
  <si>
    <t>28 - Fabricação de máquinas e de equipamentos, n.e.</t>
  </si>
  <si>
    <t>29 - Fab. veíc.autom., reboq.,semi-reboq. e componentes</t>
  </si>
  <si>
    <t>30 - Fabricação de outro equipamento de transporte</t>
  </si>
  <si>
    <t>31 - Fabricação de mobiliário e de colchões</t>
  </si>
  <si>
    <t>32 - Outras indústrias transformadoras</t>
  </si>
  <si>
    <t>33 - Repar., manutenção e instal. máq. e equipamentos</t>
  </si>
  <si>
    <t>D. Eletricidade, gás, vapor, água quente/fria, ar frio</t>
  </si>
  <si>
    <t>E. Captação, tratramento, distrib.; san., despoluição</t>
  </si>
  <si>
    <t>G. Comércio grosso e retalho, repar. veíc. automóveis</t>
  </si>
  <si>
    <t>J. Atividades de informação e de comunicação</t>
  </si>
  <si>
    <t>M. Ativ. consultoria, científicas, técnicas e similares</t>
  </si>
  <si>
    <t>N. Atividades administrativas e dos serviços de apoio</t>
  </si>
  <si>
    <t>O. Admin. pública e defesa; seg. social obrigatória</t>
  </si>
  <si>
    <t>Q. Atividades de saúde humana e apoio social</t>
  </si>
  <si>
    <t>R. Ativ. artísticas, espetáculos, desp. e recreativas</t>
  </si>
  <si>
    <t>T. Atividades das familias empregadoras</t>
  </si>
  <si>
    <t>U. Ativ. org. internacionais e out.inst.extra-territoriais</t>
  </si>
  <si>
    <t>Ignorados</t>
  </si>
  <si>
    <r>
      <t xml:space="preserve">trab. por conta de outrem (tco) </t>
    </r>
    <r>
      <rPr>
        <vertAlign val="superscript"/>
        <sz val="7"/>
        <color theme="3"/>
        <rFont val="Arial"/>
        <family val="2"/>
      </rPr>
      <t>(1)</t>
    </r>
  </si>
  <si>
    <r>
      <t>taxa de atividade (%)</t>
    </r>
    <r>
      <rPr>
        <sz val="8"/>
        <color theme="3"/>
        <rFont val="Arial"/>
        <family val="2"/>
      </rPr>
      <t xml:space="preserve"> </t>
    </r>
    <r>
      <rPr>
        <vertAlign val="superscript"/>
        <sz val="8"/>
        <color theme="3"/>
        <rFont val="Arial"/>
        <family val="2"/>
      </rPr>
      <t>(1)</t>
    </r>
  </si>
  <si>
    <t>população total  - regiões NUT II</t>
  </si>
  <si>
    <t>65 e + anos</t>
  </si>
  <si>
    <t>população com emprego - regiões NUT II</t>
  </si>
  <si>
    <t>55 e + anos</t>
  </si>
  <si>
    <t>população desempregada - regiões NUT II</t>
  </si>
  <si>
    <t>Vila Viçosa</t>
  </si>
  <si>
    <t>Sousel</t>
  </si>
  <si>
    <t>Cascais</t>
  </si>
  <si>
    <t>Baixo Alentejo</t>
  </si>
  <si>
    <t>Aljustrel</t>
  </si>
  <si>
    <t>Loures</t>
  </si>
  <si>
    <t>Almodôvar</t>
  </si>
  <si>
    <t>Mafra</t>
  </si>
  <si>
    <t>Alvito</t>
  </si>
  <si>
    <t>Oeiras</t>
  </si>
  <si>
    <t>Barrancos</t>
  </si>
  <si>
    <t>Sintra</t>
  </si>
  <si>
    <t>Vila Franca de Xira</t>
  </si>
  <si>
    <t>Castro Verde</t>
  </si>
  <si>
    <t>Amadora</t>
  </si>
  <si>
    <t>Cuba</t>
  </si>
  <si>
    <t>Odivelas</t>
  </si>
  <si>
    <t>Ferreira do Alentejo</t>
  </si>
  <si>
    <t>Mértola</t>
  </si>
  <si>
    <t>Alcochete</t>
  </si>
  <si>
    <t>Moura</t>
  </si>
  <si>
    <t>Almada</t>
  </si>
  <si>
    <t>Ourique</t>
  </si>
  <si>
    <t>Barreiro</t>
  </si>
  <si>
    <t>Serpa</t>
  </si>
  <si>
    <t>Moita</t>
  </si>
  <si>
    <t>Vidigueira</t>
  </si>
  <si>
    <t>Montijo</t>
  </si>
  <si>
    <t>Lezíria do Tejo</t>
  </si>
  <si>
    <t>Palmela</t>
  </si>
  <si>
    <t>Azambuja</t>
  </si>
  <si>
    <t>Seixal</t>
  </si>
  <si>
    <t>Almeirim</t>
  </si>
  <si>
    <t>Sesimbra</t>
  </si>
  <si>
    <t>Alpiarça</t>
  </si>
  <si>
    <t>Benavente</t>
  </si>
  <si>
    <t>Cartaxo</t>
  </si>
  <si>
    <t>Alentejo Litoral</t>
  </si>
  <si>
    <t>Chamusca</t>
  </si>
  <si>
    <t>Odemira</t>
  </si>
  <si>
    <t>Coruche</t>
  </si>
  <si>
    <t>Alcácer do Sal</t>
  </si>
  <si>
    <t>Golegã</t>
  </si>
  <si>
    <t>Grândola</t>
  </si>
  <si>
    <t>Rio Maior</t>
  </si>
  <si>
    <t>Santiago do Cacém</t>
  </si>
  <si>
    <t>Salvaterra de Magos</t>
  </si>
  <si>
    <t>Sines</t>
  </si>
  <si>
    <t>Alto Alentejo</t>
  </si>
  <si>
    <t>Mora</t>
  </si>
  <si>
    <t>Albufeira</t>
  </si>
  <si>
    <t>Alter do Chão</t>
  </si>
  <si>
    <t>Alcoutim</t>
  </si>
  <si>
    <t>Arronches</t>
  </si>
  <si>
    <t>Aljezur</t>
  </si>
  <si>
    <t>Avis</t>
  </si>
  <si>
    <t>Castro Marim</t>
  </si>
  <si>
    <t>Campo Maior</t>
  </si>
  <si>
    <t>Castelo de Vide</t>
  </si>
  <si>
    <t>Lagoa</t>
  </si>
  <si>
    <t>Crato</t>
  </si>
  <si>
    <t>Lagos</t>
  </si>
  <si>
    <t>Elvas</t>
  </si>
  <si>
    <t>Loulé</t>
  </si>
  <si>
    <t>Fronteira</t>
  </si>
  <si>
    <t>Monchique</t>
  </si>
  <si>
    <t>Gavião</t>
  </si>
  <si>
    <t>Olhão</t>
  </si>
  <si>
    <t>Marvão</t>
  </si>
  <si>
    <t>Portimão</t>
  </si>
  <si>
    <t>Monforte</t>
  </si>
  <si>
    <t>São Braz de Alportel</t>
  </si>
  <si>
    <t>Nisa</t>
  </si>
  <si>
    <t>Silves</t>
  </si>
  <si>
    <t>Ponte de Sôr</t>
  </si>
  <si>
    <t>Tavira</t>
  </si>
  <si>
    <t>Vila do Bispo</t>
  </si>
  <si>
    <t>Alentejo Central</t>
  </si>
  <si>
    <t>Vila Real Sto Antonio</t>
  </si>
  <si>
    <t>Alandroal</t>
  </si>
  <si>
    <t>Arraiolos</t>
  </si>
  <si>
    <t>Calheta</t>
  </si>
  <si>
    <t>Borba</t>
  </si>
  <si>
    <t>Câmara de Lobos</t>
  </si>
  <si>
    <t>Estremoz</t>
  </si>
  <si>
    <t>Funchal</t>
  </si>
  <si>
    <t>Machico</t>
  </si>
  <si>
    <t>Montemor-o-Novo</t>
  </si>
  <si>
    <t>Ponta do Sol</t>
  </si>
  <si>
    <t>Mourão</t>
  </si>
  <si>
    <t>Porto Moniz</t>
  </si>
  <si>
    <t>Portel</t>
  </si>
  <si>
    <t>Ribeira Brava</t>
  </si>
  <si>
    <t>Redondo</t>
  </si>
  <si>
    <t>Santa Cruz</t>
  </si>
  <si>
    <t>Reguengos Monsaraz</t>
  </si>
  <si>
    <t>Santana</t>
  </si>
  <si>
    <t>Vendas Novas</t>
  </si>
  <si>
    <t>São Vicente</t>
  </si>
  <si>
    <t>Viana do Alentejo</t>
  </si>
  <si>
    <t>Porto Santo</t>
  </si>
  <si>
    <r>
      <t>remuneração média mensal base e ganho - concelho do Lisboa, Alentejo, Algarve e Madeira (NUT II)</t>
    </r>
    <r>
      <rPr>
        <b/>
        <vertAlign val="superscript"/>
        <sz val="10"/>
        <rFont val="Arial"/>
        <family val="2"/>
      </rPr>
      <t>(</t>
    </r>
    <r>
      <rPr>
        <b/>
        <vertAlign val="superscript"/>
        <sz val="9"/>
        <rFont val="Arial"/>
        <family val="2"/>
      </rPr>
      <t>2)(3)</t>
    </r>
  </si>
  <si>
    <t>Mais informação em:  http://www.gep.msess.gov.pt</t>
  </si>
  <si>
    <t xml:space="preserve">fonte:  GEP/MTSSS, Quadros de Pessoal.            </t>
  </si>
  <si>
    <t>acidentes de trabalho - atividade económica</t>
  </si>
  <si>
    <t>Total</t>
  </si>
  <si>
    <t>não mortais</t>
  </si>
  <si>
    <t>mortais</t>
  </si>
  <si>
    <t>19 - Fab. coque, prod. petrolíferos refin.e agl. combust.</t>
  </si>
  <si>
    <t>acidentes de trabalho - grupo etário</t>
  </si>
  <si>
    <t>Menos de 18 anos</t>
  </si>
  <si>
    <t>18 a 24 anos</t>
  </si>
  <si>
    <t>25 a 34 anos</t>
  </si>
  <si>
    <t>35 a 44 anos</t>
  </si>
  <si>
    <t>45 a 54 anos</t>
  </si>
  <si>
    <t>55 a 64 anos</t>
  </si>
  <si>
    <t>Ignorado</t>
  </si>
  <si>
    <t xml:space="preserve">fonte: GEP/MTSSS, Acidentes de Trabalho.    </t>
  </si>
  <si>
    <t>Área Metropolitana de Lisboa</t>
  </si>
  <si>
    <t>R.A. Madeira</t>
  </si>
  <si>
    <t xml:space="preserve">(3) no boletim de setembro foi divulgada informação dos concelhos da região Centro; os concelhos do Norte foram divulgados no boletim de agosto.  </t>
  </si>
  <si>
    <t xml:space="preserve">(2) dos tco a tempo completo, que auferiram remuneração completa no período de referência.  </t>
  </si>
  <si>
    <t xml:space="preserve">  Artigos de vestuário  </t>
  </si>
  <si>
    <t xml:space="preserve">  Equipamento telefónico e de telecópia</t>
  </si>
  <si>
    <t xml:space="preserve">  Outros artigos e acessórios de vestuário  </t>
  </si>
  <si>
    <t xml:space="preserve">  Calçado  </t>
  </si>
  <si>
    <t xml:space="preserve">  Outros bens duradouros para lazer e cultura em espaços fechados</t>
  </si>
  <si>
    <t xml:space="preserve">  Transportes aéreos de passageiros  </t>
  </si>
  <si>
    <t xml:space="preserve">  Férias organizadas  </t>
  </si>
  <si>
    <t xml:space="preserve">  Seguros relacionados com a saúde</t>
  </si>
  <si>
    <t xml:space="preserve">  Peixe, crustáceos e moluscos</t>
  </si>
  <si>
    <t xml:space="preserve">  Bens de uso doméstico não duradouros  </t>
  </si>
  <si>
    <t xml:space="preserve">         … em setembro </t>
  </si>
  <si>
    <t>notas: dados sujeitos a atualizações; situação da base de dados em 1/outubro/2016.</t>
  </si>
  <si>
    <t>notas: dados sujeitos a atualizações; situação da base de dados a 30/setembro/2016</t>
  </si>
  <si>
    <t>notas: dados sujeitos a atualizações; situação da base de dados 1/outubro/2016.</t>
  </si>
  <si>
    <t>Redução de Horário de Trabalho</t>
  </si>
  <si>
    <t>Suspensão Temporária</t>
  </si>
  <si>
    <t>2006</t>
  </si>
  <si>
    <t>2007</t>
  </si>
  <si>
    <t>2008</t>
  </si>
  <si>
    <t>2009</t>
  </si>
  <si>
    <t>2010</t>
  </si>
  <si>
    <t>2011</t>
  </si>
  <si>
    <t>2012</t>
  </si>
  <si>
    <t>nota: A partir de 2005 apenas são contabilizados beneficiários com lançamento cujo o motivo tenha sido "Concessão Normal".</t>
  </si>
  <si>
    <t>2.º trimestre</t>
  </si>
  <si>
    <t>3.º trimestre</t>
  </si>
  <si>
    <t>4.º trimestre</t>
  </si>
  <si>
    <t>1.º trimestre</t>
  </si>
  <si>
    <t>(1)</t>
  </si>
  <si>
    <t>(1) actualização excecional em 04/11/2016 (pg. 10, 11, 20 e 21)</t>
  </si>
  <si>
    <t xml:space="preserve">nota2: actualização excecional em 04/11/2016 </t>
  </si>
  <si>
    <r>
      <t xml:space="preserve">Indústria Transformadora </t>
    </r>
    <r>
      <rPr>
        <b/>
        <vertAlign val="superscript"/>
        <sz val="8"/>
        <color indexed="63"/>
        <rFont val="Arial"/>
        <family val="2"/>
      </rPr>
      <t>(2)</t>
    </r>
  </si>
  <si>
    <t>Construção</t>
  </si>
  <si>
    <t xml:space="preserve">mm3m - média móvel de 3 meses.       vh - variação homóloga.      nota: actualização excecional em 04/11/2016 </t>
  </si>
  <si>
    <t>taxa de desemprego na União Europeia</t>
  </si>
  <si>
    <t>Fazendo uma análise por sexo, na Zona Euro,  verifica-se que a Eslováquia e Grécia  são os países com a maior diferença, entre a taxa de desemprego das mulheres e dos homens.</t>
  </si>
  <si>
    <t xml:space="preserve">nota: Estónia, Hungria - agosto de 2016;  Grécia e Reino Unido - julho de 2016.             : valor não disponível.       nota2: actualização excecional em 04/11/2016 </t>
  </si>
  <si>
    <t>23-Professores</t>
  </si>
  <si>
    <t>setembro de 2016</t>
  </si>
  <si>
    <t>:</t>
  </si>
  <si>
    <t>fonte:  Eurostat, dados extraídos em 03/11/2016.</t>
  </si>
  <si>
    <t>Em Portugal a taxa de desemprego (10,8 %) registou uma variação de -0,1 p.p., relativamente ao mês anterior (era 12,4 % em setembro de 2015).</t>
  </si>
  <si>
    <t xml:space="preserve">República Checa (4,0 %), Alemanha (4,1 %) e Malta (4,7 %) apresentam as taxas de desemprego mais baixas; a Grécia (23,2 %) e a Espanha (19,3 %) são os estados membros com valores  mais elevados. </t>
  </si>
  <si>
    <t>A taxa de desemprego para o grupo etário &lt;25 anos apresenta o valor mais baixo na Alemanha (6,8 %), registando o valor mais elevado na Grécia (42,7 %). Em Portugal,   regista-se   o  valor  de 26,5 %.</t>
  </si>
  <si>
    <r>
      <t>Em</t>
    </r>
    <r>
      <rPr>
        <b/>
        <sz val="8"/>
        <color indexed="63"/>
        <rFont val="Arial"/>
        <family val="2"/>
      </rPr>
      <t xml:space="preserve"> setembro de 2016</t>
    </r>
    <r>
      <rPr>
        <sz val="8"/>
        <color indexed="63"/>
        <rFont val="Arial"/>
        <family val="2"/>
      </rPr>
      <t>, a taxa de desemprego na Zona Euro manteve-se inalterada nos 10,0 %.</t>
    </r>
  </si>
  <si>
    <t>(1) actualização excecional em 04/11/2016 (pg. 5, 10, 11, 20 e 21)</t>
  </si>
</sst>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44" formatCode="_-* #,##0.00\ &quot;€&quot;_-;\-* #,##0.00\ &quot;€&quot;_-;_-* &quot;-&quot;??\ &quot;€&quot;_-;_-@_-"/>
    <numFmt numFmtId="43" formatCode="_-* #,##0.00\ _€_-;\-* #,##0.00\ _€_-;_-* &quot;-&quot;??\ _€_-;_-@_-"/>
    <numFmt numFmtId="164" formatCode="#\ ##0"/>
    <numFmt numFmtId="165" formatCode="0.0"/>
    <numFmt numFmtId="166" formatCode="#.0\ ##0"/>
    <numFmt numFmtId="167" formatCode="#,##0.0"/>
    <numFmt numFmtId="168" formatCode="#.0"/>
    <numFmt numFmtId="169" formatCode="#"/>
    <numFmt numFmtId="170" formatCode="mmm\."/>
    <numFmt numFmtId="171" formatCode="#,##0_);&quot;(&quot;#,##0&quot;)&quot;;&quot;-&quot;_)"/>
    <numFmt numFmtId="172" formatCode="mmmm\ &quot;de&quot;\ yyyy"/>
    <numFmt numFmtId="173" formatCode="\ mmmm\ &quot;de&quot;\ yyyy\ "/>
    <numFmt numFmtId="174" formatCode="[$-F800]dddd\,\ mmmm\ dd\,\ yyyy"/>
    <numFmt numFmtId="175" formatCode="_(* #,##0.00_);_(* \(#,##0.00\);_(* &quot;-&quot;??_);_(@_)"/>
    <numFmt numFmtId="176" formatCode="_(&quot;$&quot;* #,##0.00_);_(&quot;$&quot;* \(#,##0.00\);_(&quot;$&quot;* &quot;-&quot;??_);_(@_)"/>
    <numFmt numFmtId="177" formatCode="0.0%"/>
    <numFmt numFmtId="178" formatCode="#,##0;###0;\-"/>
  </numFmts>
  <fonts count="136" x14ac:knownFonts="1">
    <font>
      <sz val="10"/>
      <name val="Arial"/>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0"/>
      <name val="Arial"/>
      <family val="2"/>
    </font>
    <font>
      <sz val="8"/>
      <name val="Arial"/>
      <family val="2"/>
    </font>
    <font>
      <sz val="10"/>
      <color indexed="9"/>
      <name val="Arial"/>
      <family val="2"/>
    </font>
    <font>
      <sz val="9"/>
      <name val="Arial"/>
      <family val="2"/>
    </font>
    <font>
      <b/>
      <sz val="9"/>
      <name val="Arial"/>
      <family val="2"/>
    </font>
    <font>
      <sz val="8"/>
      <name val="Arial"/>
      <family val="2"/>
    </font>
    <font>
      <b/>
      <sz val="8"/>
      <name val="Arial"/>
      <family val="2"/>
    </font>
    <font>
      <sz val="7"/>
      <name val="Arial"/>
      <family val="2"/>
    </font>
    <font>
      <sz val="9"/>
      <color indexed="63"/>
      <name val="Arial"/>
      <family val="2"/>
    </font>
    <font>
      <b/>
      <sz val="8"/>
      <color indexed="63"/>
      <name val="Arial"/>
      <family val="2"/>
    </font>
    <font>
      <sz val="8"/>
      <color indexed="63"/>
      <name val="Arial"/>
      <family val="2"/>
    </font>
    <font>
      <sz val="10"/>
      <color indexed="63"/>
      <name val="Arial"/>
      <family val="2"/>
    </font>
    <font>
      <sz val="7"/>
      <color indexed="9"/>
      <name val="Arial"/>
      <family val="2"/>
    </font>
    <font>
      <b/>
      <sz val="10"/>
      <color indexed="9"/>
      <name val="Arial"/>
      <family val="2"/>
    </font>
    <font>
      <sz val="7"/>
      <color indexed="63"/>
      <name val="Arial"/>
      <family val="2"/>
    </font>
    <font>
      <b/>
      <sz val="8"/>
      <color indexed="63"/>
      <name val="Arial"/>
      <family val="2"/>
    </font>
    <font>
      <b/>
      <sz val="8"/>
      <color indexed="20"/>
      <name val="Arial"/>
      <family val="2"/>
    </font>
    <font>
      <sz val="9"/>
      <color indexed="63"/>
      <name val="Arial"/>
      <family val="2"/>
    </font>
    <font>
      <b/>
      <sz val="26"/>
      <name val="Arial"/>
      <family val="2"/>
    </font>
    <font>
      <sz val="10"/>
      <color indexed="10"/>
      <name val="Arial"/>
      <family val="2"/>
    </font>
    <font>
      <sz val="8"/>
      <color indexed="63"/>
      <name val="Arial"/>
      <family val="2"/>
    </font>
    <font>
      <i/>
      <sz val="8"/>
      <color indexed="63"/>
      <name val="Arial"/>
      <family val="2"/>
    </font>
    <font>
      <b/>
      <sz val="10"/>
      <color indexed="63"/>
      <name val="Arial"/>
      <family val="2"/>
    </font>
    <font>
      <sz val="7"/>
      <color indexed="63"/>
      <name val="Arial"/>
      <family val="2"/>
    </font>
    <font>
      <sz val="10"/>
      <name val="Arial"/>
      <family val="2"/>
    </font>
    <font>
      <sz val="7"/>
      <name val="Arial"/>
      <family val="2"/>
    </font>
    <font>
      <b/>
      <sz val="9"/>
      <color indexed="63"/>
      <name val="Arial"/>
      <family val="2"/>
    </font>
    <font>
      <b/>
      <sz val="7"/>
      <color indexed="63"/>
      <name val="Arial"/>
      <family val="2"/>
    </font>
    <font>
      <sz val="10"/>
      <color indexed="23"/>
      <name val="Arial"/>
      <family val="2"/>
    </font>
    <font>
      <b/>
      <sz val="9"/>
      <color indexed="23"/>
      <name val="Arial"/>
      <family val="2"/>
    </font>
    <font>
      <sz val="9"/>
      <color indexed="23"/>
      <name val="Arial"/>
      <family val="2"/>
    </font>
    <font>
      <b/>
      <sz val="8"/>
      <color indexed="23"/>
      <name val="Arial"/>
      <family val="2"/>
    </font>
    <font>
      <b/>
      <sz val="8"/>
      <color indexed="10"/>
      <name val="Arial"/>
      <family val="2"/>
    </font>
    <font>
      <sz val="7"/>
      <color indexed="23"/>
      <name val="Arial"/>
      <family val="2"/>
    </font>
    <font>
      <sz val="10"/>
      <name val="Arial"/>
      <family val="2"/>
    </font>
    <font>
      <sz val="10"/>
      <name val="Arial"/>
      <family val="2"/>
    </font>
    <font>
      <sz val="8"/>
      <color rgb="FF333333"/>
      <name val="Arial"/>
      <family val="2"/>
    </font>
    <font>
      <sz val="10"/>
      <name val="Arial"/>
      <family val="2"/>
    </font>
    <font>
      <sz val="8"/>
      <color indexed="20"/>
      <name val="Arial"/>
      <family val="2"/>
    </font>
    <font>
      <b/>
      <sz val="10"/>
      <name val="Arial"/>
      <family val="2"/>
    </font>
    <font>
      <sz val="6"/>
      <color indexed="63"/>
      <name val="Arial"/>
      <family val="2"/>
    </font>
    <font>
      <b/>
      <sz val="7"/>
      <name val="Arial"/>
      <family val="2"/>
    </font>
    <font>
      <vertAlign val="superscript"/>
      <sz val="6"/>
      <color indexed="63"/>
      <name val="Arial"/>
      <family val="2"/>
    </font>
    <font>
      <sz val="10"/>
      <color indexed="20"/>
      <name val="Arial"/>
      <family val="2"/>
    </font>
    <font>
      <sz val="8"/>
      <color indexed="9"/>
      <name val="Arial"/>
      <family val="2"/>
    </font>
    <font>
      <b/>
      <sz val="10"/>
      <color indexed="20"/>
      <name val="Arial"/>
      <family val="2"/>
    </font>
    <font>
      <b/>
      <sz val="7"/>
      <color rgb="FF333333"/>
      <name val="Arial"/>
      <family val="2"/>
    </font>
    <font>
      <sz val="9"/>
      <color indexed="20"/>
      <name val="Arial"/>
      <family val="2"/>
    </font>
    <font>
      <vertAlign val="superscript"/>
      <sz val="8"/>
      <color indexed="63"/>
      <name val="Arial"/>
      <family val="2"/>
    </font>
    <font>
      <b/>
      <sz val="8"/>
      <color indexed="9"/>
      <name val="Arial"/>
      <family val="2"/>
    </font>
    <font>
      <sz val="7.5"/>
      <color indexed="63"/>
      <name val="Arial"/>
      <family val="2"/>
    </font>
    <font>
      <sz val="7.5"/>
      <name val="Arial"/>
      <family val="2"/>
    </font>
    <font>
      <b/>
      <vertAlign val="superscript"/>
      <sz val="8"/>
      <color indexed="63"/>
      <name val="Arial"/>
      <family val="2"/>
    </font>
    <font>
      <b/>
      <sz val="8"/>
      <color indexed="17"/>
      <name val="Arial"/>
      <family val="2"/>
    </font>
    <font>
      <sz val="10"/>
      <color indexed="17"/>
      <name val="Arial"/>
      <family val="2"/>
    </font>
    <font>
      <b/>
      <sz val="10"/>
      <color indexed="17"/>
      <name val="Arial"/>
      <family val="2"/>
    </font>
    <font>
      <sz val="8"/>
      <color indexed="17"/>
      <name val="Arial"/>
      <family val="2"/>
    </font>
    <font>
      <sz val="9"/>
      <color indexed="17"/>
      <name val="Arial"/>
      <family val="2"/>
    </font>
    <font>
      <sz val="9"/>
      <color indexed="10"/>
      <name val="Arial"/>
      <family val="2"/>
    </font>
    <font>
      <b/>
      <sz val="10"/>
      <color indexed="10"/>
      <name val="Arial"/>
      <family val="2"/>
    </font>
    <font>
      <b/>
      <sz val="8"/>
      <color indexed="8"/>
      <name val="Arial"/>
      <family val="2"/>
    </font>
    <font>
      <b/>
      <sz val="9"/>
      <color indexed="17"/>
      <name val="Arial"/>
      <family val="2"/>
    </font>
    <font>
      <sz val="10"/>
      <color rgb="FF008000"/>
      <name val="Arial"/>
      <family val="2"/>
    </font>
    <font>
      <sz val="9"/>
      <color rgb="FF008000"/>
      <name val="Arial"/>
      <family val="2"/>
    </font>
    <font>
      <vertAlign val="superscript"/>
      <sz val="7.5"/>
      <color indexed="63"/>
      <name val="Arial"/>
      <family val="2"/>
    </font>
    <font>
      <sz val="8"/>
      <color rgb="FFFF0000"/>
      <name val="Arial"/>
      <family val="2"/>
    </font>
    <font>
      <sz val="7"/>
      <color rgb="FFFF0000"/>
      <name val="Arial"/>
      <family val="2"/>
    </font>
    <font>
      <sz val="11"/>
      <color theme="1"/>
      <name val="Franklin Gothic Book"/>
      <family val="2"/>
      <scheme val="minor"/>
    </font>
    <font>
      <b/>
      <sz val="8"/>
      <color theme="3"/>
      <name val="Arial"/>
      <family val="2"/>
    </font>
    <font>
      <sz val="10"/>
      <color theme="3"/>
      <name val="Arial"/>
      <family val="2"/>
    </font>
    <font>
      <sz val="9"/>
      <color theme="3"/>
      <name val="Arial"/>
      <family val="2"/>
    </font>
    <font>
      <sz val="8"/>
      <color theme="3"/>
      <name val="Arial"/>
      <family val="2"/>
    </font>
    <font>
      <b/>
      <sz val="10"/>
      <color theme="3"/>
      <name val="Arial"/>
      <family val="2"/>
    </font>
    <font>
      <b/>
      <sz val="10"/>
      <color theme="1"/>
      <name val="Arial"/>
      <family val="2"/>
    </font>
    <font>
      <sz val="8"/>
      <color theme="5"/>
      <name val="Arial"/>
      <family val="2"/>
    </font>
    <font>
      <vertAlign val="superscript"/>
      <sz val="8"/>
      <color theme="3"/>
      <name val="Arial"/>
      <family val="2"/>
    </font>
    <font>
      <vertAlign val="superscript"/>
      <sz val="8"/>
      <name val="Arial"/>
      <family val="2"/>
    </font>
    <font>
      <b/>
      <sz val="9"/>
      <color theme="3"/>
      <name val="Arial"/>
      <family val="2"/>
    </font>
    <font>
      <b/>
      <sz val="9"/>
      <color theme="5"/>
      <name val="Arial"/>
      <family val="2"/>
    </font>
    <font>
      <b/>
      <sz val="7"/>
      <color theme="3"/>
      <name val="Arial"/>
      <family val="2"/>
    </font>
    <font>
      <sz val="7.5"/>
      <color theme="3"/>
      <name val="Arial"/>
      <family val="2"/>
    </font>
    <font>
      <sz val="7"/>
      <color theme="3"/>
      <name val="Arial"/>
      <family val="2"/>
    </font>
    <font>
      <sz val="8"/>
      <color theme="7"/>
      <name val="Arial"/>
      <family val="2"/>
    </font>
    <font>
      <vertAlign val="superscript"/>
      <sz val="9"/>
      <name val="Arial"/>
      <family val="2"/>
    </font>
    <font>
      <sz val="6"/>
      <color theme="3"/>
      <name val="Arial"/>
      <family val="2"/>
    </font>
    <font>
      <b/>
      <sz val="9"/>
      <color theme="1"/>
      <name val="Arial"/>
      <family val="2"/>
    </font>
    <font>
      <sz val="7"/>
      <color theme="0"/>
      <name val="Arial"/>
      <family val="2"/>
    </font>
    <font>
      <sz val="8"/>
      <color theme="0"/>
      <name val="Arial"/>
      <family val="2"/>
    </font>
    <font>
      <sz val="9"/>
      <color rgb="FFFFFFFF"/>
      <name val="Arial"/>
      <family val="2"/>
    </font>
    <font>
      <b/>
      <vertAlign val="superscript"/>
      <sz val="9"/>
      <color theme="3"/>
      <name val="Arial"/>
      <family val="2"/>
    </font>
    <font>
      <b/>
      <vertAlign val="superscript"/>
      <sz val="10"/>
      <name val="Arial"/>
      <family val="2"/>
    </font>
    <font>
      <u/>
      <sz val="10"/>
      <color indexed="12"/>
      <name val="Arial"/>
      <family val="2"/>
    </font>
    <font>
      <b/>
      <sz val="8"/>
      <color theme="5"/>
      <name val="Arial"/>
      <family val="2"/>
    </font>
    <font>
      <b/>
      <sz val="8"/>
      <color indexed="24"/>
      <name val="Arial"/>
      <family val="2"/>
    </font>
    <font>
      <b/>
      <sz val="8"/>
      <color theme="9"/>
      <name val="Arial"/>
      <family val="2"/>
    </font>
    <font>
      <sz val="10"/>
      <color theme="9"/>
      <name val="Arial"/>
      <family val="2"/>
    </font>
    <font>
      <sz val="10"/>
      <color theme="1"/>
      <name val="Arial"/>
      <family val="2"/>
    </font>
    <font>
      <sz val="7"/>
      <color theme="1"/>
      <name val="Arial"/>
      <family val="2"/>
    </font>
    <font>
      <sz val="8"/>
      <color theme="1"/>
      <name val="Arial"/>
      <family val="2"/>
    </font>
    <font>
      <b/>
      <sz val="8"/>
      <name val="Times New Roman"/>
      <family val="1"/>
    </font>
    <font>
      <sz val="8"/>
      <name val="Times New Roman"/>
      <family val="1"/>
    </font>
    <font>
      <b/>
      <sz val="16"/>
      <name val="Times New Roman"/>
      <family val="1"/>
    </font>
    <font>
      <sz val="10"/>
      <color theme="0" tint="-0.34998626667073579"/>
      <name val="Arial"/>
      <family val="2"/>
    </font>
    <font>
      <sz val="8"/>
      <color theme="0" tint="-0.34998626667073579"/>
      <name val="Arial"/>
      <family val="2"/>
    </font>
    <font>
      <sz val="10"/>
      <color theme="0"/>
      <name val="Arial"/>
      <family val="2"/>
    </font>
    <font>
      <vertAlign val="superscript"/>
      <sz val="9"/>
      <color theme="1"/>
      <name val="Arial"/>
      <family val="2"/>
    </font>
    <font>
      <b/>
      <sz val="24"/>
      <name val="Arial"/>
      <family val="2"/>
    </font>
    <font>
      <sz val="10"/>
      <color rgb="FFFF0000"/>
      <name val="Arial"/>
      <family val="2"/>
    </font>
    <font>
      <sz val="8"/>
      <color rgb="FF1F497D"/>
      <name val="Arial"/>
      <family val="2"/>
    </font>
    <font>
      <sz val="8"/>
      <color rgb="FF008000"/>
      <name val="Arial"/>
      <family val="2"/>
    </font>
    <font>
      <b/>
      <sz val="8"/>
      <color theme="6"/>
      <name val="Arial"/>
      <family val="2"/>
    </font>
    <font>
      <sz val="8"/>
      <color indexed="10"/>
      <name val="Arial"/>
      <family val="2"/>
    </font>
    <font>
      <sz val="10"/>
      <color indexed="8"/>
      <name val="Arial"/>
      <family val="2"/>
    </font>
    <font>
      <b/>
      <sz val="8"/>
      <color rgb="FF333333"/>
      <name val="Arial"/>
      <family val="2"/>
    </font>
    <font>
      <sz val="7"/>
      <color rgb="FF333333"/>
      <name val="Arial"/>
      <family val="2"/>
    </font>
    <font>
      <sz val="10"/>
      <color rgb="FF333333"/>
      <name val="Arial"/>
      <family val="2"/>
    </font>
    <font>
      <sz val="6"/>
      <color rgb="FF333333"/>
      <name val="Arial"/>
      <family val="2"/>
    </font>
    <font>
      <sz val="10"/>
      <name val="Arial"/>
      <family val="2"/>
    </font>
    <font>
      <u/>
      <sz val="8"/>
      <color theme="3"/>
      <name val="Arial"/>
      <family val="2"/>
    </font>
    <font>
      <vertAlign val="superscript"/>
      <sz val="7"/>
      <color theme="3"/>
      <name val="Arial"/>
      <family val="2"/>
    </font>
    <font>
      <sz val="12"/>
      <color rgb="FF333333"/>
      <name val="Georgia"/>
      <family val="1"/>
    </font>
    <font>
      <b/>
      <vertAlign val="superscript"/>
      <sz val="8"/>
      <color theme="3"/>
      <name val="Arial"/>
      <family val="2"/>
    </font>
    <font>
      <b/>
      <vertAlign val="superscript"/>
      <sz val="9"/>
      <name val="Arial"/>
      <family val="2"/>
    </font>
    <font>
      <b/>
      <sz val="8"/>
      <color theme="7"/>
      <name val="Arial"/>
      <family val="2"/>
    </font>
    <font>
      <sz val="6"/>
      <color indexed="63"/>
      <name val="Small Fonts"/>
      <family val="2"/>
    </font>
    <font>
      <sz val="6"/>
      <color theme="1"/>
      <name val="Arial"/>
      <family val="2"/>
    </font>
    <font>
      <sz val="7"/>
      <color rgb="FF00518E"/>
      <name val="Arial"/>
      <family val="2"/>
    </font>
    <font>
      <b/>
      <sz val="7"/>
      <color rgb="FF00518E"/>
      <name val="Arial"/>
      <family val="2"/>
    </font>
    <font>
      <b/>
      <sz val="8"/>
      <color theme="1"/>
      <name val="Arial"/>
      <family val="2"/>
    </font>
    <font>
      <b/>
      <sz val="7"/>
      <color theme="1"/>
      <name val="Arial"/>
      <family val="2"/>
    </font>
    <font>
      <u/>
      <sz val="8"/>
      <color theme="7"/>
      <name val="Arial"/>
      <family val="2"/>
    </font>
  </fonts>
  <fills count="4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indexed="55"/>
      </patternFill>
    </fill>
    <fill>
      <patternFill patternType="solid">
        <fgColor indexed="9"/>
        <bgColor indexed="55"/>
      </patternFill>
    </fill>
    <fill>
      <patternFill patternType="solid">
        <fgColor indexed="9"/>
        <bgColor indexed="64"/>
      </patternFill>
    </fill>
    <fill>
      <patternFill patternType="solid">
        <fgColor theme="0"/>
        <bgColor indexed="64"/>
      </patternFill>
    </fill>
    <fill>
      <patternFill patternType="solid">
        <fgColor theme="0"/>
        <bgColor indexed="55"/>
      </patternFill>
    </fill>
    <fill>
      <patternFill patternType="gray125">
        <fgColor indexed="9"/>
        <bgColor indexed="9"/>
      </patternFill>
    </fill>
    <fill>
      <patternFill patternType="solid">
        <fgColor theme="6"/>
        <bgColor indexed="64"/>
      </patternFill>
    </fill>
    <fill>
      <patternFill patternType="solid">
        <fgColor theme="5"/>
        <bgColor indexed="64"/>
      </patternFill>
    </fill>
    <fill>
      <patternFill patternType="solid">
        <fgColor theme="7"/>
        <bgColor indexed="64"/>
      </patternFill>
    </fill>
    <fill>
      <patternFill patternType="solid">
        <fgColor rgb="FF00599D"/>
        <bgColor indexed="64"/>
      </patternFill>
    </fill>
    <fill>
      <patternFill patternType="solid">
        <fgColor rgb="FFEEF3F8"/>
        <bgColor indexed="64"/>
      </patternFill>
    </fill>
    <fill>
      <patternFill patternType="solid">
        <fgColor rgb="FFEEF3F8"/>
        <bgColor indexed="55"/>
      </patternFill>
    </fill>
    <fill>
      <patternFill patternType="solid">
        <fgColor theme="9"/>
        <bgColor indexed="64"/>
      </patternFill>
    </fill>
    <fill>
      <patternFill patternType="solid">
        <fgColor theme="8"/>
        <bgColor indexed="64"/>
      </patternFill>
    </fill>
    <fill>
      <patternFill patternType="solid">
        <fgColor theme="8"/>
        <bgColor indexed="55"/>
      </patternFill>
    </fill>
    <fill>
      <patternFill patternType="solid">
        <fgColor theme="3"/>
        <bgColor indexed="64"/>
      </patternFill>
    </fill>
    <fill>
      <patternFill patternType="solid">
        <fgColor theme="5"/>
        <bgColor indexed="55"/>
      </patternFill>
    </fill>
    <fill>
      <patternFill patternType="solid">
        <fgColor theme="9"/>
        <bgColor indexed="55"/>
      </patternFill>
    </fill>
    <fill>
      <patternFill patternType="solid">
        <fgColor theme="6"/>
        <bgColor indexed="55"/>
      </patternFill>
    </fill>
    <fill>
      <patternFill patternType="mediumGray"/>
    </fill>
    <fill>
      <patternFill patternType="solid">
        <fgColor theme="0"/>
        <bgColor indexed="8"/>
      </patternFill>
    </fill>
    <fill>
      <patternFill patternType="solid">
        <fgColor rgb="FFEBF7FF"/>
        <bgColor indexed="64"/>
      </patternFill>
    </fill>
    <fill>
      <patternFill patternType="solid">
        <fgColor rgb="FFEBF7FF"/>
        <bgColor indexed="55"/>
      </patternFill>
    </fill>
    <fill>
      <patternFill patternType="solid">
        <fgColor theme="0" tint="-0.499984740745262"/>
        <bgColor indexed="64"/>
      </patternFill>
    </fill>
    <fill>
      <patternFill patternType="solid">
        <fgColor indexed="9"/>
        <bgColor indexed="8"/>
      </patternFill>
    </fill>
  </fills>
  <borders count="87">
    <border>
      <left/>
      <right/>
      <top/>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right/>
      <top style="thin">
        <color indexed="22"/>
      </top>
      <bottom/>
      <diagonal/>
    </border>
    <border>
      <left/>
      <right/>
      <top/>
      <bottom style="thin">
        <color indexed="22"/>
      </bottom>
      <diagonal/>
    </border>
    <border>
      <left/>
      <right/>
      <top style="thin">
        <color indexed="22"/>
      </top>
      <bottom style="thin">
        <color indexed="22"/>
      </bottom>
      <diagonal/>
    </border>
    <border>
      <left/>
      <right/>
      <top style="thin">
        <color theme="0" tint="-0.24994659260841701"/>
      </top>
      <bottom style="thin">
        <color theme="0" tint="-0.24994659260841701"/>
      </bottom>
      <diagonal/>
    </border>
    <border>
      <left style="medium">
        <color theme="5"/>
      </left>
      <right style="medium">
        <color theme="5"/>
      </right>
      <top style="medium">
        <color theme="5"/>
      </top>
      <bottom style="medium">
        <color theme="5"/>
      </bottom>
      <diagonal/>
    </border>
    <border>
      <left style="medium">
        <color theme="5"/>
      </left>
      <right/>
      <top style="medium">
        <color theme="5"/>
      </top>
      <bottom style="medium">
        <color theme="5"/>
      </bottom>
      <diagonal/>
    </border>
    <border>
      <left/>
      <right/>
      <top style="medium">
        <color theme="5"/>
      </top>
      <bottom style="medium">
        <color theme="5"/>
      </bottom>
      <diagonal/>
    </border>
    <border>
      <left/>
      <right style="medium">
        <color theme="5"/>
      </right>
      <top style="medium">
        <color theme="5"/>
      </top>
      <bottom style="medium">
        <color theme="5"/>
      </bottom>
      <diagonal/>
    </border>
    <border>
      <left/>
      <right/>
      <top/>
      <bottom style="thin">
        <color theme="3"/>
      </bottom>
      <diagonal/>
    </border>
    <border>
      <left/>
      <right style="thin">
        <color theme="3"/>
      </right>
      <top/>
      <bottom/>
      <diagonal/>
    </border>
    <border>
      <left style="thin">
        <color theme="3"/>
      </left>
      <right/>
      <top/>
      <bottom/>
      <diagonal/>
    </border>
    <border>
      <left/>
      <right style="thin">
        <color theme="3"/>
      </right>
      <top style="thin">
        <color theme="3"/>
      </top>
      <bottom/>
      <diagonal/>
    </border>
    <border>
      <left/>
      <right/>
      <top style="thin">
        <color theme="3"/>
      </top>
      <bottom/>
      <diagonal/>
    </border>
    <border>
      <left style="thin">
        <color theme="3"/>
      </left>
      <right/>
      <top style="thin">
        <color theme="3"/>
      </top>
      <bottom/>
      <diagonal/>
    </border>
    <border>
      <left style="thin">
        <color theme="5"/>
      </left>
      <right/>
      <top style="thin">
        <color theme="5"/>
      </top>
      <bottom style="thin">
        <color theme="5"/>
      </bottom>
      <diagonal/>
    </border>
    <border>
      <left/>
      <right style="thin">
        <color theme="5"/>
      </right>
      <top style="thin">
        <color theme="5"/>
      </top>
      <bottom style="thin">
        <color theme="5"/>
      </bottom>
      <diagonal/>
    </border>
    <border>
      <left/>
      <right/>
      <top style="thin">
        <color theme="5"/>
      </top>
      <bottom style="thin">
        <color theme="5"/>
      </bottom>
      <diagonal/>
    </border>
    <border>
      <left style="medium">
        <color theme="6"/>
      </left>
      <right/>
      <top style="medium">
        <color theme="6"/>
      </top>
      <bottom style="medium">
        <color theme="6"/>
      </bottom>
      <diagonal/>
    </border>
    <border>
      <left/>
      <right/>
      <top style="medium">
        <color theme="6"/>
      </top>
      <bottom style="medium">
        <color theme="6"/>
      </bottom>
      <diagonal/>
    </border>
    <border>
      <left/>
      <right style="medium">
        <color theme="6"/>
      </right>
      <top style="medium">
        <color theme="6"/>
      </top>
      <bottom style="medium">
        <color theme="6"/>
      </bottom>
      <diagonal/>
    </border>
    <border>
      <left style="medium">
        <color theme="7"/>
      </left>
      <right style="medium">
        <color theme="7"/>
      </right>
      <top style="medium">
        <color theme="7"/>
      </top>
      <bottom style="medium">
        <color theme="7"/>
      </bottom>
      <diagonal/>
    </border>
    <border>
      <left style="medium">
        <color theme="7"/>
      </left>
      <right/>
      <top style="medium">
        <color theme="7"/>
      </top>
      <bottom style="medium">
        <color theme="7"/>
      </bottom>
      <diagonal/>
    </border>
    <border>
      <left/>
      <right/>
      <top style="medium">
        <color theme="7"/>
      </top>
      <bottom style="medium">
        <color theme="7"/>
      </bottom>
      <diagonal/>
    </border>
    <border>
      <left/>
      <right style="medium">
        <color theme="7"/>
      </right>
      <top style="medium">
        <color theme="7"/>
      </top>
      <bottom style="medium">
        <color theme="7"/>
      </bottom>
      <diagonal/>
    </border>
    <border>
      <left style="thin">
        <color theme="7"/>
      </left>
      <right/>
      <top style="thin">
        <color theme="7"/>
      </top>
      <bottom style="thin">
        <color theme="7"/>
      </bottom>
      <diagonal/>
    </border>
    <border>
      <left/>
      <right style="thin">
        <color theme="7"/>
      </right>
      <top style="thin">
        <color theme="7"/>
      </top>
      <bottom style="thin">
        <color theme="7"/>
      </bottom>
      <diagonal/>
    </border>
    <border>
      <left/>
      <right/>
      <top/>
      <bottom style="thin">
        <color theme="7"/>
      </bottom>
      <diagonal/>
    </border>
    <border>
      <left/>
      <right/>
      <top style="thin">
        <color theme="7"/>
      </top>
      <bottom style="thin">
        <color theme="7"/>
      </bottom>
      <diagonal/>
    </border>
    <border>
      <left/>
      <right/>
      <top/>
      <bottom style="thin">
        <color rgb="FF00599D"/>
      </bottom>
      <diagonal/>
    </border>
    <border>
      <left style="medium">
        <color theme="3"/>
      </left>
      <right style="medium">
        <color theme="3"/>
      </right>
      <top style="medium">
        <color theme="3"/>
      </top>
      <bottom style="medium">
        <color theme="3"/>
      </bottom>
      <diagonal/>
    </border>
    <border>
      <left style="medium">
        <color theme="4"/>
      </left>
      <right style="medium">
        <color theme="4"/>
      </right>
      <top style="medium">
        <color theme="4"/>
      </top>
      <bottom style="medium">
        <color theme="4"/>
      </bottom>
      <diagonal/>
    </border>
    <border>
      <left style="thin">
        <color theme="3"/>
      </left>
      <right style="thin">
        <color theme="3"/>
      </right>
      <top style="thin">
        <color theme="3"/>
      </top>
      <bottom style="thin">
        <color theme="3"/>
      </bottom>
      <diagonal/>
    </border>
    <border>
      <left/>
      <right style="thin">
        <color theme="3"/>
      </right>
      <top/>
      <bottom style="thin">
        <color theme="3"/>
      </bottom>
      <diagonal/>
    </border>
    <border>
      <left style="thin">
        <color theme="3"/>
      </left>
      <right/>
      <top/>
      <bottom style="thin">
        <color theme="3"/>
      </bottom>
      <diagonal/>
    </border>
    <border>
      <left style="medium">
        <color theme="3"/>
      </left>
      <right/>
      <top style="medium">
        <color theme="3"/>
      </top>
      <bottom style="medium">
        <color theme="3"/>
      </bottom>
      <diagonal/>
    </border>
    <border>
      <left/>
      <right/>
      <top style="medium">
        <color theme="3"/>
      </top>
      <bottom style="medium">
        <color theme="3"/>
      </bottom>
      <diagonal/>
    </border>
    <border>
      <left/>
      <right style="medium">
        <color theme="3"/>
      </right>
      <top style="medium">
        <color theme="3"/>
      </top>
      <bottom style="medium">
        <color theme="3"/>
      </bottom>
      <diagonal/>
    </border>
    <border>
      <left style="medium">
        <color theme="6"/>
      </left>
      <right style="medium">
        <color theme="6"/>
      </right>
      <top style="medium">
        <color theme="6"/>
      </top>
      <bottom style="medium">
        <color theme="6"/>
      </bottom>
      <diagonal/>
    </border>
    <border>
      <left/>
      <right/>
      <top/>
      <bottom style="medium">
        <color theme="7"/>
      </bottom>
      <diagonal/>
    </border>
    <border>
      <left/>
      <right/>
      <top style="thin">
        <color theme="0" tint="-0.24994659260841701"/>
      </top>
      <bottom/>
      <diagonal/>
    </border>
    <border>
      <left style="medium">
        <color theme="5"/>
      </left>
      <right style="thin">
        <color theme="3"/>
      </right>
      <top/>
      <bottom/>
      <diagonal/>
    </border>
    <border>
      <left/>
      <right/>
      <top style="medium">
        <color theme="7"/>
      </top>
      <bottom/>
      <diagonal/>
    </border>
    <border>
      <left/>
      <right/>
      <top style="thin">
        <color theme="0" tint="-0.24994659260841701"/>
      </top>
      <bottom style="thin">
        <color indexed="22"/>
      </bottom>
      <diagonal/>
    </border>
    <border>
      <left/>
      <right/>
      <top/>
      <bottom style="medium">
        <color theme="6"/>
      </bottom>
      <diagonal/>
    </border>
    <border>
      <left/>
      <right style="thin">
        <color auto="1"/>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dashed">
        <color indexed="22"/>
      </left>
      <right/>
      <top style="thin">
        <color indexed="22"/>
      </top>
      <bottom style="thin">
        <color indexed="22"/>
      </bottom>
      <diagonal/>
    </border>
    <border>
      <left/>
      <right style="dashed">
        <color indexed="22"/>
      </right>
      <top style="thin">
        <color indexed="22"/>
      </top>
      <bottom style="thin">
        <color indexed="22"/>
      </bottom>
      <diagonal/>
    </border>
    <border>
      <left style="dashed">
        <color indexed="22"/>
      </left>
      <right/>
      <top/>
      <bottom style="thin">
        <color indexed="22"/>
      </bottom>
      <diagonal/>
    </border>
    <border>
      <left/>
      <right style="dashed">
        <color indexed="22"/>
      </right>
      <top/>
      <bottom style="thin">
        <color indexed="22"/>
      </bottom>
      <diagonal/>
    </border>
    <border>
      <left style="medium">
        <color theme="3"/>
      </left>
      <right/>
      <top/>
      <bottom/>
      <diagonal/>
    </border>
    <border>
      <left style="medium">
        <color theme="5"/>
      </left>
      <right/>
      <top/>
      <bottom/>
      <diagonal/>
    </border>
    <border>
      <left/>
      <right/>
      <top style="medium">
        <color theme="3"/>
      </top>
      <bottom/>
      <diagonal/>
    </border>
    <border>
      <left/>
      <right/>
      <top/>
      <bottom style="thin">
        <color theme="0" tint="-0.24994659260841701"/>
      </bottom>
      <diagonal/>
    </border>
    <border>
      <left/>
      <right/>
      <top style="medium">
        <color theme="5"/>
      </top>
      <bottom/>
      <diagonal/>
    </border>
    <border>
      <left/>
      <right/>
      <top style="thin">
        <color theme="5"/>
      </top>
      <bottom/>
      <diagonal/>
    </border>
    <border>
      <left/>
      <right/>
      <top style="thin">
        <color theme="7"/>
      </top>
      <bottom/>
      <diagonal/>
    </border>
    <border>
      <left style="medium">
        <color theme="6"/>
      </left>
      <right/>
      <top/>
      <bottom/>
      <diagonal/>
    </border>
    <border>
      <left style="dashed">
        <color indexed="22"/>
      </left>
      <right/>
      <top/>
      <bottom/>
      <diagonal/>
    </border>
    <border>
      <left style="dashed">
        <color theme="0" tint="-0.24994659260841701"/>
      </left>
      <right/>
      <top/>
      <bottom/>
      <diagonal/>
    </border>
    <border>
      <left style="dashed">
        <color theme="0" tint="-0.24994659260841701"/>
      </left>
      <right/>
      <top style="thin">
        <color theme="0" tint="-0.24994659260841701"/>
      </top>
      <bottom style="thin">
        <color theme="0" tint="-0.24994659260841701"/>
      </bottom>
      <diagonal/>
    </border>
    <border>
      <left style="thin">
        <color theme="0"/>
      </left>
      <right/>
      <top style="thin">
        <color theme="0" tint="-0.24994659260841701"/>
      </top>
      <bottom style="thin">
        <color theme="0" tint="-0.24994659260841701"/>
      </bottom>
      <diagonal/>
    </border>
    <border>
      <left style="thin">
        <color theme="6"/>
      </left>
      <right/>
      <top style="thin">
        <color theme="6"/>
      </top>
      <bottom/>
      <diagonal/>
    </border>
    <border>
      <left/>
      <right style="thin">
        <color theme="6"/>
      </right>
      <top style="thin">
        <color theme="6"/>
      </top>
      <bottom/>
      <diagonal/>
    </border>
    <border>
      <left style="dotted">
        <color theme="0" tint="-0.24994659260841701"/>
      </left>
      <right/>
      <top style="thin">
        <color theme="0" tint="-0.24994659260841701"/>
      </top>
      <bottom style="thin">
        <color theme="0" tint="-0.24994659260841701"/>
      </bottom>
      <diagonal/>
    </border>
    <border>
      <left style="dotted">
        <color theme="0" tint="-0.24994659260841701"/>
      </left>
      <right/>
      <top style="thin">
        <color theme="0" tint="-0.24994659260841701"/>
      </top>
      <bottom/>
      <diagonal/>
    </border>
    <border>
      <left style="thin">
        <color theme="6"/>
      </left>
      <right/>
      <top/>
      <bottom style="thin">
        <color theme="6"/>
      </bottom>
      <diagonal/>
    </border>
    <border>
      <left/>
      <right style="thin">
        <color theme="6"/>
      </right>
      <top/>
      <bottom style="thin">
        <color theme="6"/>
      </bottom>
      <diagonal/>
    </border>
    <border>
      <left style="dotted">
        <color theme="0" tint="-0.24994659260841701"/>
      </left>
      <right/>
      <top/>
      <bottom style="thin">
        <color theme="0" tint="-0.24994659260841701"/>
      </bottom>
      <diagonal/>
    </border>
    <border>
      <left style="dashed">
        <color theme="0" tint="-0.24994659260841701"/>
      </left>
      <right/>
      <top/>
      <bottom style="thin">
        <color indexed="22"/>
      </bottom>
      <diagonal/>
    </border>
    <border>
      <left style="thin">
        <color theme="7"/>
      </left>
      <right/>
      <top style="thin">
        <color theme="7"/>
      </top>
      <bottom/>
      <diagonal/>
    </border>
    <border>
      <left/>
      <right style="thin">
        <color theme="7"/>
      </right>
      <top style="thin">
        <color theme="7"/>
      </top>
      <bottom/>
      <diagonal/>
    </border>
    <border>
      <left style="thin">
        <color theme="7"/>
      </left>
      <right/>
      <top/>
      <bottom/>
      <diagonal/>
    </border>
    <border>
      <left style="dashed">
        <color theme="7"/>
      </left>
      <right/>
      <top/>
      <bottom/>
      <diagonal/>
    </border>
    <border>
      <left/>
      <right style="dashed">
        <color theme="0" tint="-0.24994659260841701"/>
      </right>
      <top style="thin">
        <color theme="0" tint="-0.24994659260841701"/>
      </top>
      <bottom style="thin">
        <color indexed="22"/>
      </bottom>
      <diagonal/>
    </border>
    <border>
      <left/>
      <right/>
      <top style="thin">
        <color indexed="22"/>
      </top>
      <bottom style="thin">
        <color theme="0" tint="-0.24994659260841701"/>
      </bottom>
      <diagonal/>
    </border>
  </borders>
  <cellStyleXfs count="307">
    <xf numFmtId="0" fontId="0" fillId="0" borderId="0" applyProtection="0"/>
    <xf numFmtId="0" fontId="29" fillId="0" borderId="0"/>
    <xf numFmtId="0" fontId="5" fillId="2" borderId="0" applyNumberFormat="0" applyBorder="0" applyAlignment="0" applyProtection="0"/>
    <xf numFmtId="0" fontId="5" fillId="3" borderId="0" applyNumberFormat="0" applyBorder="0" applyAlignment="0" applyProtection="0"/>
    <xf numFmtId="0" fontId="5" fillId="4" borderId="0" applyNumberFormat="0" applyBorder="0" applyAlignment="0" applyProtection="0"/>
    <xf numFmtId="0" fontId="5" fillId="5" borderId="0" applyNumberFormat="0" applyBorder="0" applyAlignment="0" applyProtection="0"/>
    <xf numFmtId="0" fontId="5" fillId="6"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5" borderId="0" applyNumberFormat="0" applyBorder="0" applyAlignment="0" applyProtection="0"/>
    <xf numFmtId="0" fontId="5" fillId="8"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0" borderId="1" applyNumberFormat="0" applyFill="0" applyAlignment="0" applyProtection="0"/>
    <xf numFmtId="0" fontId="5"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5" fillId="16" borderId="4" applyNumberFormat="0" applyAlignment="0" applyProtection="0"/>
    <xf numFmtId="0" fontId="5" fillId="0" borderId="5" applyNumberFormat="0" applyFill="0" applyAlignment="0" applyProtection="0"/>
    <xf numFmtId="0" fontId="5" fillId="17"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0" borderId="0" applyNumberFormat="0" applyBorder="0" applyAlignment="0" applyProtection="0"/>
    <xf numFmtId="0" fontId="5" fillId="4" borderId="0" applyNumberFormat="0" applyBorder="0" applyAlignment="0" applyProtection="0"/>
    <xf numFmtId="0" fontId="5" fillId="7" borderId="4" applyNumberFormat="0" applyAlignment="0" applyProtection="0"/>
    <xf numFmtId="44" fontId="5" fillId="0" borderId="0" applyFont="0" applyFill="0" applyBorder="0" applyAlignment="0" applyProtection="0"/>
    <xf numFmtId="0" fontId="5" fillId="3" borderId="0" applyNumberFormat="0" applyBorder="0" applyAlignment="0" applyProtection="0"/>
    <xf numFmtId="0" fontId="5" fillId="21" borderId="0" applyNumberFormat="0" applyBorder="0" applyAlignment="0" applyProtection="0"/>
    <xf numFmtId="0" fontId="39" fillId="0" borderId="0"/>
    <xf numFmtId="0" fontId="29" fillId="0" borderId="0"/>
    <xf numFmtId="0" fontId="29" fillId="0" borderId="0" applyProtection="0"/>
    <xf numFmtId="0" fontId="5" fillId="0" borderId="0"/>
    <xf numFmtId="0" fontId="5" fillId="22" borderId="6" applyNumberFormat="0" applyFont="0" applyAlignment="0" applyProtection="0"/>
    <xf numFmtId="0" fontId="5" fillId="16" borderId="7" applyNumberFormat="0" applyAlignment="0" applyProtection="0"/>
    <xf numFmtId="0" fontId="5"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8" applyNumberFormat="0" applyFill="0" applyAlignment="0" applyProtection="0"/>
    <xf numFmtId="0" fontId="5" fillId="23" borderId="9" applyNumberFormat="0" applyAlignment="0" applyProtection="0"/>
    <xf numFmtId="43" fontId="29" fillId="0" borderId="0" applyFont="0" applyFill="0" applyBorder="0" applyAlignment="0" applyProtection="0"/>
    <xf numFmtId="0" fontId="40"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42" fillId="0" borderId="0" applyFont="0" applyFill="0" applyBorder="0" applyAlignment="0" applyProtection="0"/>
    <xf numFmtId="0" fontId="5" fillId="0" borderId="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applyProtection="0"/>
    <xf numFmtId="0" fontId="5" fillId="0" borderId="0"/>
    <xf numFmtId="0" fontId="5" fillId="0" borderId="0"/>
    <xf numFmtId="0" fontId="5" fillId="0" borderId="0"/>
    <xf numFmtId="0" fontId="5" fillId="0" borderId="0"/>
    <xf numFmtId="0" fontId="72" fillId="0" borderId="0"/>
    <xf numFmtId="0" fontId="96" fillId="0" borderId="0" applyNumberFormat="0" applyFill="0" applyBorder="0" applyAlignment="0" applyProtection="0">
      <alignment vertical="top"/>
      <protection locked="0"/>
    </xf>
    <xf numFmtId="0" fontId="4" fillId="0" borderId="0"/>
    <xf numFmtId="0" fontId="5" fillId="0" borderId="0" applyProtection="0"/>
    <xf numFmtId="0" fontId="5" fillId="0" borderId="0"/>
    <xf numFmtId="0" fontId="5" fillId="0" borderId="0"/>
    <xf numFmtId="0" fontId="104" fillId="0" borderId="55" applyNumberFormat="0" applyBorder="0" applyProtection="0">
      <alignment horizontal="center"/>
    </xf>
    <xf numFmtId="0" fontId="105" fillId="0" borderId="0" applyFill="0" applyBorder="0" applyProtection="0"/>
    <xf numFmtId="0" fontId="104" fillId="42" borderId="56" applyNumberFormat="0" applyBorder="0" applyProtection="0">
      <alignment horizontal="center"/>
    </xf>
    <xf numFmtId="0" fontId="106" fillId="0" borderId="0" applyNumberFormat="0" applyFill="0" applyProtection="0"/>
    <xf numFmtId="0" fontId="104" fillId="0" borderId="0" applyNumberFormat="0" applyFill="0" applyBorder="0" applyProtection="0">
      <alignment horizontal="left"/>
    </xf>
    <xf numFmtId="0" fontId="5" fillId="0" borderId="0"/>
    <xf numFmtId="0" fontId="5" fillId="2" borderId="0" applyNumberFormat="0" applyBorder="0" applyAlignment="0" applyProtection="0"/>
    <xf numFmtId="0" fontId="5" fillId="3" borderId="0" applyNumberFormat="0" applyBorder="0" applyAlignment="0" applyProtection="0"/>
    <xf numFmtId="0" fontId="5" fillId="4" borderId="0" applyNumberFormat="0" applyBorder="0" applyAlignment="0" applyProtection="0"/>
    <xf numFmtId="0" fontId="5" fillId="5" borderId="0" applyNumberFormat="0" applyBorder="0" applyAlignment="0" applyProtection="0"/>
    <xf numFmtId="0" fontId="5" fillId="6"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5" borderId="0" applyNumberFormat="0" applyBorder="0" applyAlignment="0" applyProtection="0"/>
    <xf numFmtId="0" fontId="5" fillId="8"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0" borderId="1" applyNumberFormat="0" applyFill="0" applyAlignment="0" applyProtection="0"/>
    <xf numFmtId="0" fontId="5"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5" fillId="16" borderId="4" applyNumberFormat="0" applyAlignment="0" applyProtection="0"/>
    <xf numFmtId="0" fontId="5" fillId="0" borderId="5" applyNumberFormat="0" applyFill="0" applyAlignment="0" applyProtection="0"/>
    <xf numFmtId="0" fontId="5" fillId="17"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0" borderId="0" applyNumberFormat="0" applyBorder="0" applyAlignment="0" applyProtection="0"/>
    <xf numFmtId="0" fontId="5" fillId="4" borderId="0" applyNumberFormat="0" applyBorder="0" applyAlignment="0" applyProtection="0"/>
    <xf numFmtId="0" fontId="5" fillId="7" borderId="4" applyNumberFormat="0" applyAlignment="0" applyProtection="0"/>
    <xf numFmtId="0" fontId="5" fillId="3" borderId="0" applyNumberFormat="0" applyBorder="0" applyAlignment="0" applyProtection="0"/>
    <xf numFmtId="0" fontId="5" fillId="21" borderId="0" applyNumberFormat="0" applyBorder="0" applyAlignment="0" applyProtection="0"/>
    <xf numFmtId="0" fontId="5" fillId="22" borderId="6" applyNumberFormat="0" applyFont="0" applyAlignment="0" applyProtection="0"/>
    <xf numFmtId="0" fontId="5" fillId="16" borderId="7" applyNumberFormat="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8" applyNumberFormat="0" applyFill="0" applyAlignment="0" applyProtection="0"/>
    <xf numFmtId="0" fontId="5" fillId="23" borderId="9" applyNumberFormat="0" applyAlignment="0" applyProtection="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5" fillId="0" borderId="0" applyFont="0" applyFill="0" applyBorder="0" applyAlignment="0" applyProtection="0"/>
    <xf numFmtId="43" fontId="5" fillId="0" borderId="0" applyFont="0" applyFill="0" applyBorder="0" applyAlignment="0" applyProtection="0"/>
    <xf numFmtId="175" fontId="5" fillId="0" borderId="0" applyFont="0" applyFill="0" applyBorder="0" applyAlignment="0" applyProtection="0"/>
    <xf numFmtId="176" fontId="5" fillId="0" borderId="0" applyFont="0" applyFill="0" applyBorder="0" applyAlignment="0" applyProtection="0"/>
    <xf numFmtId="176" fontId="3" fillId="0" borderId="0" applyFont="0" applyFill="0" applyBorder="0" applyAlignment="0" applyProtection="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9" fontId="122" fillId="0" borderId="0" applyFont="0" applyFill="0" applyBorder="0" applyAlignment="0" applyProtection="0"/>
    <xf numFmtId="0" fontId="96" fillId="0" borderId="0" applyNumberFormat="0" applyFill="0" applyBorder="0" applyAlignment="0" applyProtection="0">
      <alignment vertical="top"/>
      <protection locked="0"/>
    </xf>
    <xf numFmtId="176" fontId="1" fillId="0" borderId="0" applyFont="0" applyFill="0" applyBorder="0" applyAlignment="0" applyProtection="0"/>
    <xf numFmtId="0" fontId="1" fillId="0" borderId="0"/>
    <xf numFmtId="0" fontId="1" fillId="0" borderId="0"/>
    <xf numFmtId="0" fontId="1" fillId="0" borderId="0"/>
    <xf numFmtId="0" fontId="1" fillId="0" borderId="0"/>
    <xf numFmtId="0" fontId="5" fillId="0" borderId="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cellStyleXfs>
  <cellXfs count="1724">
    <xf numFmtId="0" fontId="0" fillId="0" borderId="0" xfId="0"/>
    <xf numFmtId="0" fontId="0" fillId="0" borderId="0" xfId="0" applyBorder="1"/>
    <xf numFmtId="0" fontId="0" fillId="25" borderId="0" xfId="0" applyFill="1"/>
    <xf numFmtId="0" fontId="8" fillId="25" borderId="0" xfId="0" applyFont="1" applyFill="1" applyBorder="1"/>
    <xf numFmtId="0" fontId="0" fillId="25" borderId="0" xfId="0" applyFill="1" applyBorder="1"/>
    <xf numFmtId="0" fontId="10" fillId="25" borderId="0" xfId="0" applyFont="1" applyFill="1" applyBorder="1"/>
    <xf numFmtId="0" fontId="0" fillId="25" borderId="0" xfId="0" applyFill="1" applyAlignment="1">
      <alignment vertical="center"/>
    </xf>
    <xf numFmtId="0" fontId="0" fillId="0" borderId="0" xfId="0" applyAlignment="1">
      <alignment vertical="center"/>
    </xf>
    <xf numFmtId="0" fontId="13" fillId="25" borderId="0" xfId="0" applyFont="1" applyFill="1" applyBorder="1"/>
    <xf numFmtId="0" fontId="14" fillId="25" borderId="0" xfId="0" applyFont="1" applyFill="1" applyBorder="1"/>
    <xf numFmtId="0" fontId="14" fillId="25" borderId="0" xfId="0" applyFont="1" applyFill="1" applyBorder="1" applyAlignment="1">
      <alignment horizontal="center"/>
    </xf>
    <xf numFmtId="164" fontId="15" fillId="24" borderId="0" xfId="40" applyNumberFormat="1" applyFont="1" applyFill="1" applyBorder="1" applyAlignment="1">
      <alignment horizontal="center" wrapText="1"/>
    </xf>
    <xf numFmtId="0" fontId="14" fillId="24" borderId="0" xfId="40" applyFont="1" applyFill="1" applyBorder="1"/>
    <xf numFmtId="0" fontId="15" fillId="25" borderId="0" xfId="0" applyFont="1" applyFill="1" applyBorder="1"/>
    <xf numFmtId="0" fontId="0" fillId="25" borderId="0" xfId="0" applyFill="1" applyBorder="1" applyAlignment="1">
      <alignment vertical="center"/>
    </xf>
    <xf numFmtId="0" fontId="16" fillId="25" borderId="0" xfId="0" applyFont="1" applyFill="1" applyBorder="1"/>
    <xf numFmtId="0" fontId="12" fillId="25" borderId="0" xfId="0" applyFont="1" applyFill="1" applyBorder="1" applyAlignment="1">
      <alignment horizontal="left"/>
    </xf>
    <xf numFmtId="0" fontId="19" fillId="25" borderId="0" xfId="0" applyFont="1" applyFill="1" applyBorder="1" applyAlignment="1">
      <alignment horizontal="right"/>
    </xf>
    <xf numFmtId="164" fontId="21" fillId="25" borderId="0" xfId="0" applyNumberFormat="1" applyFont="1" applyFill="1" applyBorder="1" applyAlignment="1">
      <alignment horizontal="center"/>
    </xf>
    <xf numFmtId="164" fontId="15" fillId="25" borderId="0" xfId="40" applyNumberFormat="1" applyFont="1" applyFill="1" applyBorder="1" applyAlignment="1">
      <alignment horizontal="center" wrapText="1"/>
    </xf>
    <xf numFmtId="0" fontId="19" fillId="25" borderId="0" xfId="0" applyFont="1" applyFill="1" applyBorder="1"/>
    <xf numFmtId="0" fontId="6" fillId="25" borderId="0" xfId="0" applyFont="1" applyFill="1" applyBorder="1"/>
    <xf numFmtId="0" fontId="22" fillId="25" borderId="0" xfId="0" applyFont="1" applyFill="1" applyBorder="1" applyAlignment="1">
      <alignment horizontal="justify" vertical="top" wrapText="1"/>
    </xf>
    <xf numFmtId="0" fontId="14" fillId="24" borderId="0" xfId="40" applyFont="1" applyFill="1" applyBorder="1" applyAlignment="1">
      <alignment readingOrder="1"/>
    </xf>
    <xf numFmtId="164" fontId="15" fillId="24" borderId="0" xfId="40" applyNumberFormat="1" applyFont="1" applyFill="1" applyBorder="1" applyAlignment="1">
      <alignment horizontal="center" readingOrder="1"/>
    </xf>
    <xf numFmtId="0" fontId="32" fillId="25" borderId="0" xfId="0" applyFont="1" applyFill="1" applyBorder="1"/>
    <xf numFmtId="0" fontId="14" fillId="24" borderId="0" xfId="40" applyFont="1" applyFill="1" applyBorder="1" applyAlignment="1">
      <alignment horizontal="left" indent="1"/>
    </xf>
    <xf numFmtId="0" fontId="33" fillId="25" borderId="0" xfId="0" applyFont="1" applyFill="1"/>
    <xf numFmtId="0" fontId="33" fillId="25" borderId="0" xfId="0" applyFont="1" applyFill="1" applyBorder="1"/>
    <xf numFmtId="0" fontId="34" fillId="25" borderId="0" xfId="0" applyFont="1" applyFill="1" applyBorder="1" applyAlignment="1">
      <alignment horizontal="left"/>
    </xf>
    <xf numFmtId="0" fontId="33" fillId="0" borderId="0" xfId="0" applyFont="1"/>
    <xf numFmtId="3" fontId="36" fillId="25" borderId="0" xfId="0" applyNumberFormat="1" applyFont="1" applyFill="1" applyBorder="1" applyAlignment="1">
      <alignment horizontal="center"/>
    </xf>
    <xf numFmtId="0" fontId="28" fillId="24" borderId="0" xfId="40" applyFont="1" applyFill="1" applyBorder="1"/>
    <xf numFmtId="0" fontId="0" fillId="0" borderId="0" xfId="0" applyFill="1"/>
    <xf numFmtId="164" fontId="0" fillId="25" borderId="0" xfId="0" applyNumberFormat="1" applyFill="1" applyBorder="1"/>
    <xf numFmtId="0" fontId="36" fillId="25" borderId="0" xfId="0" applyFont="1" applyFill="1" applyBorder="1" applyAlignment="1">
      <alignment horizontal="left"/>
    </xf>
    <xf numFmtId="3" fontId="38" fillId="25" borderId="0" xfId="0" applyNumberFormat="1" applyFont="1" applyFill="1" applyBorder="1" applyAlignment="1">
      <alignment horizontal="center"/>
    </xf>
    <xf numFmtId="3" fontId="36" fillId="25" borderId="0" xfId="0" applyNumberFormat="1" applyFont="1" applyFill="1" applyBorder="1" applyAlignment="1">
      <alignment horizontal="right"/>
    </xf>
    <xf numFmtId="0" fontId="33" fillId="25" borderId="0" xfId="0" applyFont="1" applyFill="1" applyAlignment="1">
      <alignment vertical="center"/>
    </xf>
    <xf numFmtId="0" fontId="36" fillId="25" borderId="0" xfId="0" applyFont="1" applyFill="1" applyBorder="1" applyAlignment="1">
      <alignment horizontal="left" vertical="center"/>
    </xf>
    <xf numFmtId="0" fontId="34" fillId="25" borderId="0" xfId="0" applyFont="1" applyFill="1" applyBorder="1" applyAlignment="1">
      <alignment horizontal="left" vertical="center"/>
    </xf>
    <xf numFmtId="3" fontId="36" fillId="25" borderId="0" xfId="0" applyNumberFormat="1" applyFont="1" applyFill="1" applyBorder="1" applyAlignment="1">
      <alignment horizontal="right" vertical="center"/>
    </xf>
    <xf numFmtId="0" fontId="33" fillId="0" borderId="0" xfId="0" applyFont="1" applyAlignment="1">
      <alignment vertical="center"/>
    </xf>
    <xf numFmtId="3" fontId="15" fillId="25" borderId="0" xfId="0" applyNumberFormat="1" applyFont="1" applyFill="1" applyBorder="1" applyAlignment="1">
      <alignment horizontal="right"/>
    </xf>
    <xf numFmtId="0" fontId="35" fillId="25" borderId="0" xfId="0" applyFont="1" applyFill="1" applyBorder="1"/>
    <xf numFmtId="0" fontId="30" fillId="25" borderId="0" xfId="0" applyFont="1" applyFill="1"/>
    <xf numFmtId="0" fontId="30" fillId="25" borderId="0" xfId="0" applyFont="1" applyFill="1" applyBorder="1"/>
    <xf numFmtId="0" fontId="30" fillId="0" borderId="0" xfId="0" applyFont="1"/>
    <xf numFmtId="3" fontId="19" fillId="25" borderId="0" xfId="0" applyNumberFormat="1" applyFont="1" applyFill="1"/>
    <xf numFmtId="0" fontId="32" fillId="24" borderId="0" xfId="40" applyFont="1" applyFill="1" applyBorder="1" applyAlignment="1">
      <alignment horizontal="left" vertical="center" indent="1"/>
    </xf>
    <xf numFmtId="3" fontId="19" fillId="25" borderId="0" xfId="0" applyNumberFormat="1" applyFont="1" applyFill="1" applyBorder="1" applyAlignment="1">
      <alignment horizontal="right"/>
    </xf>
    <xf numFmtId="0" fontId="16" fillId="25" borderId="0" xfId="0" applyFont="1" applyFill="1" applyBorder="1" applyAlignment="1">
      <alignment vertical="center"/>
    </xf>
    <xf numFmtId="0" fontId="35" fillId="25" borderId="0" xfId="0" applyFont="1" applyFill="1" applyBorder="1" applyAlignment="1">
      <alignment vertical="center"/>
    </xf>
    <xf numFmtId="3" fontId="15" fillId="25" borderId="0" xfId="0" applyNumberFormat="1" applyFont="1" applyFill="1" applyBorder="1"/>
    <xf numFmtId="3" fontId="19" fillId="25" borderId="0" xfId="0" applyNumberFormat="1" applyFont="1" applyFill="1" applyBorder="1"/>
    <xf numFmtId="3" fontId="6" fillId="25" borderId="0" xfId="0" applyNumberFormat="1" applyFont="1" applyFill="1" applyBorder="1"/>
    <xf numFmtId="0" fontId="18" fillId="25" borderId="0" xfId="0" applyFont="1" applyFill="1" applyBorder="1" applyAlignment="1">
      <alignment vertical="center"/>
    </xf>
    <xf numFmtId="0" fontId="7" fillId="25" borderId="0" xfId="0" applyFont="1" applyFill="1" applyBorder="1" applyAlignment="1">
      <alignment vertical="center"/>
    </xf>
    <xf numFmtId="0" fontId="33" fillId="25" borderId="0" xfId="0" applyFont="1" applyFill="1" applyBorder="1" applyAlignment="1">
      <alignment vertical="center"/>
    </xf>
    <xf numFmtId="164" fontId="15" fillId="26" borderId="0" xfId="40" applyNumberFormat="1" applyFont="1" applyFill="1" applyBorder="1" applyAlignment="1">
      <alignment horizontal="center" wrapText="1"/>
    </xf>
    <xf numFmtId="1" fontId="14" fillId="24" borderId="0" xfId="40" applyNumberFormat="1" applyFont="1" applyFill="1" applyBorder="1" applyAlignment="1">
      <alignment horizontal="center" wrapText="1"/>
    </xf>
    <xf numFmtId="1" fontId="14" fillId="24" borderId="12" xfId="40" applyNumberFormat="1" applyFont="1" applyFill="1" applyBorder="1" applyAlignment="1">
      <alignment horizontal="center" wrapText="1"/>
    </xf>
    <xf numFmtId="0" fontId="32" fillId="24" borderId="0" xfId="40" applyFont="1" applyFill="1" applyBorder="1"/>
    <xf numFmtId="167" fontId="15" fillId="24" borderId="0" xfId="40" applyNumberFormat="1" applyFont="1" applyFill="1" applyBorder="1" applyAlignment="1">
      <alignment horizontal="center" wrapText="1"/>
    </xf>
    <xf numFmtId="164" fontId="19" fillId="27" borderId="0" xfId="40" applyNumberFormat="1" applyFont="1" applyFill="1" applyBorder="1" applyAlignment="1">
      <alignment horizontal="center" wrapText="1"/>
    </xf>
    <xf numFmtId="3" fontId="14" fillId="27" borderId="0" xfId="40" applyNumberFormat="1" applyFont="1" applyFill="1" applyBorder="1" applyAlignment="1">
      <alignment horizontal="right" wrapText="1"/>
    </xf>
    <xf numFmtId="3" fontId="15" fillId="27" borderId="0" xfId="40" applyNumberFormat="1" applyFont="1" applyFill="1" applyBorder="1" applyAlignment="1">
      <alignment horizontal="right" wrapText="1"/>
    </xf>
    <xf numFmtId="3" fontId="14" fillId="24" borderId="0" xfId="40" applyNumberFormat="1" applyFont="1" applyFill="1" applyBorder="1" applyAlignment="1">
      <alignment horizontal="right" wrapText="1"/>
    </xf>
    <xf numFmtId="0" fontId="32" fillId="24" borderId="0" xfId="40" applyFont="1" applyFill="1" applyBorder="1" applyAlignment="1">
      <alignment wrapText="1"/>
    </xf>
    <xf numFmtId="0" fontId="19" fillId="24" borderId="0" xfId="40" applyFont="1" applyFill="1" applyBorder="1"/>
    <xf numFmtId="0" fontId="14" fillId="24" borderId="0" xfId="40" applyFont="1" applyFill="1" applyBorder="1" applyAlignment="1">
      <alignment horizontal="left" vertical="center" indent="1"/>
    </xf>
    <xf numFmtId="3" fontId="15" fillId="26" borderId="0" xfId="40" applyNumberFormat="1" applyFont="1" applyFill="1" applyBorder="1" applyAlignment="1">
      <alignment horizontal="right" wrapText="1"/>
    </xf>
    <xf numFmtId="0" fontId="19" fillId="27" borderId="0" xfId="40" applyFont="1" applyFill="1" applyBorder="1"/>
    <xf numFmtId="0" fontId="45" fillId="24" borderId="0" xfId="40" applyFont="1" applyFill="1" applyBorder="1" applyAlignment="1">
      <alignment wrapText="1"/>
    </xf>
    <xf numFmtId="0" fontId="0" fillId="0" borderId="0" xfId="0"/>
    <xf numFmtId="0" fontId="15" fillId="24" borderId="0" xfId="40" applyFont="1" applyFill="1" applyBorder="1" applyAlignment="1">
      <alignment horizontal="left"/>
    </xf>
    <xf numFmtId="0" fontId="19" fillId="24" borderId="0" xfId="40" applyFont="1" applyFill="1" applyBorder="1" applyAlignment="1">
      <alignment horizontal="left" indent="1"/>
    </xf>
    <xf numFmtId="0" fontId="14" fillId="24" borderId="0" xfId="40" applyFont="1" applyFill="1" applyBorder="1" applyAlignment="1">
      <alignment horizontal="left" indent="1"/>
    </xf>
    <xf numFmtId="0" fontId="0" fillId="25" borderId="0" xfId="51" applyFont="1" applyFill="1"/>
    <xf numFmtId="0" fontId="0" fillId="0" borderId="0" xfId="51" applyFont="1"/>
    <xf numFmtId="0" fontId="0" fillId="26" borderId="0" xfId="51" applyFont="1" applyFill="1"/>
    <xf numFmtId="0" fontId="0" fillId="25" borderId="0" xfId="51" applyFont="1" applyFill="1" applyBorder="1"/>
    <xf numFmtId="0" fontId="0" fillId="25" borderId="0" xfId="51" applyFont="1" applyFill="1" applyAlignment="1">
      <alignment vertical="center"/>
    </xf>
    <xf numFmtId="0" fontId="0" fillId="0" borderId="0" xfId="51" applyFont="1" applyAlignment="1">
      <alignment vertical="center"/>
    </xf>
    <xf numFmtId="0" fontId="13" fillId="25" borderId="0" xfId="51" applyFont="1" applyFill="1" applyBorder="1"/>
    <xf numFmtId="49" fontId="14" fillId="25" borderId="12" xfId="51" applyNumberFormat="1" applyFont="1" applyFill="1" applyBorder="1" applyAlignment="1">
      <alignment horizontal="center" vertical="center" wrapText="1"/>
    </xf>
    <xf numFmtId="49" fontId="0" fillId="25" borderId="0" xfId="51" applyNumberFormat="1" applyFont="1" applyFill="1"/>
    <xf numFmtId="0" fontId="14" fillId="24" borderId="0" xfId="61" applyFont="1" applyFill="1" applyBorder="1" applyAlignment="1">
      <alignment horizontal="left" indent="1"/>
    </xf>
    <xf numFmtId="0" fontId="16" fillId="26" borderId="0" xfId="51" applyFont="1" applyFill="1"/>
    <xf numFmtId="0" fontId="15" fillId="24" borderId="0" xfId="61" applyFont="1" applyFill="1" applyBorder="1" applyAlignment="1">
      <alignment horizontal="left" indent="1"/>
    </xf>
    <xf numFmtId="4" fontId="15" fillId="27" borderId="0" xfId="61" applyNumberFormat="1" applyFont="1" applyFill="1" applyBorder="1" applyAlignment="1">
      <alignment horizontal="right" wrapText="1" indent="4"/>
    </xf>
    <xf numFmtId="0" fontId="16" fillId="0" borderId="0" xfId="51" applyFont="1"/>
    <xf numFmtId="0" fontId="27" fillId="26" borderId="0" xfId="51" applyFont="1" applyFill="1"/>
    <xf numFmtId="0" fontId="27" fillId="0" borderId="0" xfId="51" applyFont="1"/>
    <xf numFmtId="0" fontId="46" fillId="26" borderId="0" xfId="51" applyFont="1" applyFill="1" applyAlignment="1">
      <alignment horizontal="center"/>
    </xf>
    <xf numFmtId="0" fontId="46" fillId="0" borderId="0" xfId="51" applyFont="1" applyAlignment="1">
      <alignment horizontal="center"/>
    </xf>
    <xf numFmtId="0" fontId="5" fillId="26" borderId="0" xfId="51" applyFont="1" applyFill="1"/>
    <xf numFmtId="0" fontId="5" fillId="0" borderId="0" xfId="51" applyFont="1"/>
    <xf numFmtId="0" fontId="44" fillId="26" borderId="0" xfId="51" applyFont="1" applyFill="1"/>
    <xf numFmtId="0" fontId="44" fillId="0" borderId="0" xfId="51" applyFont="1"/>
    <xf numFmtId="0" fontId="67" fillId="26" borderId="0" xfId="51" applyFont="1" applyFill="1"/>
    <xf numFmtId="0" fontId="67" fillId="0" borderId="0" xfId="51" applyFont="1"/>
    <xf numFmtId="0" fontId="59" fillId="26" borderId="0" xfId="51" applyFont="1" applyFill="1"/>
    <xf numFmtId="0" fontId="59" fillId="25" borderId="0" xfId="51" applyFont="1" applyFill="1"/>
    <xf numFmtId="0" fontId="59" fillId="0" borderId="0" xfId="51" applyFont="1"/>
    <xf numFmtId="0" fontId="5" fillId="24" borderId="0" xfId="61" applyFont="1" applyFill="1" applyBorder="1" applyAlignment="1">
      <alignment horizontal="left" indent="1"/>
    </xf>
    <xf numFmtId="0" fontId="19" fillId="24" borderId="0" xfId="61" applyFont="1" applyFill="1" applyBorder="1" applyAlignment="1">
      <alignment horizontal="left" indent="1"/>
    </xf>
    <xf numFmtId="1" fontId="19" fillId="24" borderId="0" xfId="61" applyNumberFormat="1" applyFont="1" applyFill="1" applyBorder="1" applyAlignment="1">
      <alignment horizontal="center" wrapText="1"/>
    </xf>
    <xf numFmtId="165" fontId="19" fillId="24" borderId="0" xfId="61" applyNumberFormat="1" applyFont="1" applyFill="1" applyBorder="1" applyAlignment="1">
      <alignment horizontal="center" wrapText="1"/>
    </xf>
    <xf numFmtId="0" fontId="12" fillId="25" borderId="0" xfId="51" applyFont="1" applyFill="1"/>
    <xf numFmtId="0" fontId="12" fillId="0" borderId="0" xfId="51" applyFont="1"/>
    <xf numFmtId="0" fontId="37" fillId="24" borderId="0" xfId="61" applyFont="1" applyFill="1" applyBorder="1"/>
    <xf numFmtId="0" fontId="14" fillId="24" borderId="0" xfId="61" applyFont="1" applyFill="1" applyBorder="1"/>
    <xf numFmtId="0" fontId="5" fillId="25" borderId="0" xfId="62" applyFill="1"/>
    <xf numFmtId="0" fontId="5" fillId="0" borderId="0" xfId="62"/>
    <xf numFmtId="0" fontId="5" fillId="25" borderId="0" xfId="62" applyFill="1" applyBorder="1"/>
    <xf numFmtId="0" fontId="16" fillId="25" borderId="0" xfId="62" applyFont="1" applyFill="1" applyBorder="1"/>
    <xf numFmtId="0" fontId="5" fillId="25" borderId="0" xfId="62" applyFill="1" applyAlignment="1">
      <alignment vertical="center"/>
    </xf>
    <xf numFmtId="0" fontId="5" fillId="25" borderId="0" xfId="62" applyFill="1" applyBorder="1" applyAlignment="1">
      <alignment vertical="center"/>
    </xf>
    <xf numFmtId="0" fontId="5" fillId="0" borderId="0" xfId="62" applyAlignment="1">
      <alignment vertical="center"/>
    </xf>
    <xf numFmtId="0" fontId="15" fillId="25" borderId="0" xfId="62" applyFont="1" applyFill="1" applyBorder="1" applyAlignment="1">
      <alignment vertical="center"/>
    </xf>
    <xf numFmtId="0" fontId="13" fillId="25" borderId="0" xfId="62" applyFont="1" applyFill="1" applyBorder="1"/>
    <xf numFmtId="0" fontId="8" fillId="25" borderId="0" xfId="62" applyFont="1" applyFill="1" applyBorder="1"/>
    <xf numFmtId="0" fontId="15" fillId="25" borderId="0" xfId="62" applyFont="1" applyFill="1" applyBorder="1"/>
    <xf numFmtId="0" fontId="16" fillId="25" borderId="0" xfId="62" applyFont="1" applyFill="1"/>
    <xf numFmtId="0" fontId="16" fillId="0" borderId="0" xfId="62" applyFont="1"/>
    <xf numFmtId="167" fontId="15" fillId="25" borderId="0" xfId="62" applyNumberFormat="1" applyFont="1" applyFill="1" applyBorder="1" applyAlignment="1">
      <alignment horizontal="center"/>
    </xf>
    <xf numFmtId="167" fontId="15" fillId="25" borderId="0" xfId="62" applyNumberFormat="1" applyFont="1" applyFill="1" applyBorder="1" applyAlignment="1">
      <alignment horizontal="right" indent="2"/>
    </xf>
    <xf numFmtId="0" fontId="43" fillId="25" borderId="0" xfId="62" applyFont="1" applyFill="1" applyBorder="1" applyAlignment="1">
      <alignment horizontal="left" vertical="center"/>
    </xf>
    <xf numFmtId="0" fontId="6" fillId="25" borderId="0" xfId="62" applyFont="1" applyFill="1" applyBorder="1"/>
    <xf numFmtId="164" fontId="19" fillId="25" borderId="0" xfId="40" applyNumberFormat="1" applyFont="1" applyFill="1" applyBorder="1" applyAlignment="1">
      <alignment horizontal="right" wrapText="1"/>
    </xf>
    <xf numFmtId="167" fontId="55" fillId="24" borderId="0" xfId="40" applyNumberFormat="1" applyFont="1" applyFill="1" applyBorder="1" applyAlignment="1">
      <alignment horizontal="center" wrapText="1"/>
    </xf>
    <xf numFmtId="164" fontId="14" fillId="24" borderId="0" xfId="40" applyNumberFormat="1" applyFont="1" applyFill="1" applyBorder="1" applyAlignment="1">
      <alignment horizontal="right" wrapText="1" indent="2"/>
    </xf>
    <xf numFmtId="0" fontId="19" fillId="24" borderId="0" xfId="40" applyFont="1" applyFill="1" applyBorder="1" applyAlignment="1">
      <alignment vertical="top" wrapText="1"/>
    </xf>
    <xf numFmtId="0" fontId="19" fillId="0" borderId="0" xfId="40" applyFont="1" applyFill="1" applyBorder="1" applyAlignment="1">
      <alignment vertical="top" wrapText="1"/>
    </xf>
    <xf numFmtId="0" fontId="48" fillId="25" borderId="0" xfId="62" applyFont="1" applyFill="1"/>
    <xf numFmtId="0" fontId="48" fillId="25" borderId="0" xfId="62" applyFont="1" applyFill="1" applyBorder="1"/>
    <xf numFmtId="0" fontId="48" fillId="0" borderId="0" xfId="62" applyFont="1"/>
    <xf numFmtId="0" fontId="5" fillId="25" borderId="0" xfId="62" applyFill="1" applyBorder="1" applyAlignment="1"/>
    <xf numFmtId="164" fontId="19" fillId="26" borderId="0" xfId="40" applyNumberFormat="1" applyFont="1" applyFill="1" applyBorder="1" applyAlignment="1">
      <alignment horizontal="right" wrapText="1"/>
    </xf>
    <xf numFmtId="0" fontId="59" fillId="25" borderId="0" xfId="62" applyFont="1" applyFill="1"/>
    <xf numFmtId="0" fontId="59" fillId="25" borderId="0" xfId="62" applyFont="1" applyFill="1" applyBorder="1" applyAlignment="1">
      <alignment vertical="center"/>
    </xf>
    <xf numFmtId="3" fontId="14" fillId="25" borderId="0" xfId="62" applyNumberFormat="1" applyFont="1" applyFill="1" applyBorder="1" applyAlignment="1">
      <alignment horizontal="right" indent="2"/>
    </xf>
    <xf numFmtId="3" fontId="15" fillId="25" borderId="0" xfId="62" applyNumberFormat="1" applyFont="1" applyFill="1" applyBorder="1" applyAlignment="1">
      <alignment horizontal="right" indent="2"/>
    </xf>
    <xf numFmtId="0" fontId="59" fillId="0" borderId="0" xfId="62" applyFont="1" applyAlignment="1"/>
    <xf numFmtId="0" fontId="59" fillId="25" borderId="0" xfId="62" applyFont="1" applyFill="1" applyAlignment="1"/>
    <xf numFmtId="0" fontId="59" fillId="25" borderId="0" xfId="62" applyFont="1" applyFill="1" applyBorder="1" applyAlignment="1"/>
    <xf numFmtId="3" fontId="21" fillId="25" borderId="0" xfId="62" applyNumberFormat="1" applyFont="1" applyFill="1" applyBorder="1" applyAlignment="1">
      <alignment horizontal="right"/>
    </xf>
    <xf numFmtId="0" fontId="59" fillId="0" borderId="0" xfId="62" applyFont="1"/>
    <xf numFmtId="0" fontId="59" fillId="25" borderId="0" xfId="62" applyFont="1" applyFill="1" applyBorder="1"/>
    <xf numFmtId="0" fontId="15" fillId="25" borderId="0" xfId="62" applyFont="1" applyFill="1" applyBorder="1" applyAlignment="1">
      <alignment horizontal="right"/>
    </xf>
    <xf numFmtId="0" fontId="12" fillId="25" borderId="0" xfId="63" applyFont="1" applyFill="1" applyBorder="1" applyAlignment="1">
      <alignment horizontal="left"/>
    </xf>
    <xf numFmtId="0" fontId="14" fillId="24" borderId="0" xfId="40" applyFont="1" applyFill="1" applyBorder="1"/>
    <xf numFmtId="0" fontId="5" fillId="25" borderId="0" xfId="63" applyFill="1" applyAlignment="1"/>
    <xf numFmtId="0" fontId="5" fillId="0" borderId="0" xfId="63" applyAlignment="1"/>
    <xf numFmtId="0" fontId="5" fillId="25" borderId="0" xfId="63" applyFill="1" applyBorder="1" applyAlignment="1"/>
    <xf numFmtId="0" fontId="5" fillId="25" borderId="0" xfId="63" applyFill="1" applyBorder="1"/>
    <xf numFmtId="3" fontId="19" fillId="26" borderId="0" xfId="40" applyNumberFormat="1" applyFont="1" applyFill="1" applyBorder="1" applyAlignment="1">
      <alignment horizontal="right" wrapText="1"/>
    </xf>
    <xf numFmtId="167" fontId="19" fillId="26" borderId="0" xfId="40" applyNumberFormat="1" applyFont="1" applyFill="1" applyBorder="1" applyAlignment="1">
      <alignment horizontal="right" wrapText="1"/>
    </xf>
    <xf numFmtId="0" fontId="15" fillId="25" borderId="0" xfId="0" applyFont="1" applyFill="1" applyBorder="1" applyAlignment="1"/>
    <xf numFmtId="0" fontId="12" fillId="25" borderId="0" xfId="62" applyFont="1" applyFill="1" applyBorder="1" applyAlignment="1">
      <alignment horizontal="right"/>
    </xf>
    <xf numFmtId="164" fontId="54" fillId="27" borderId="0" xfId="40" applyNumberFormat="1" applyFont="1" applyFill="1" applyBorder="1" applyAlignment="1">
      <alignment horizontal="center" wrapText="1"/>
    </xf>
    <xf numFmtId="165" fontId="49" fillId="26" borderId="0" xfId="40" applyNumberFormat="1" applyFont="1" applyFill="1" applyBorder="1" applyAlignment="1">
      <alignment horizontal="center" wrapText="1"/>
    </xf>
    <xf numFmtId="165" fontId="15" fillId="26" borderId="0" xfId="40" applyNumberFormat="1" applyFont="1" applyFill="1" applyBorder="1" applyAlignment="1">
      <alignment horizontal="center" wrapText="1"/>
    </xf>
    <xf numFmtId="165" fontId="15" fillId="27" borderId="0" xfId="40" applyNumberFormat="1" applyFont="1" applyFill="1" applyBorder="1" applyAlignment="1">
      <alignment horizontal="center" wrapText="1"/>
    </xf>
    <xf numFmtId="1" fontId="15" fillId="25" borderId="0" xfId="62" applyNumberFormat="1" applyFont="1" applyFill="1" applyBorder="1" applyAlignment="1">
      <alignment horizontal="center"/>
    </xf>
    <xf numFmtId="0" fontId="19" fillId="24" borderId="0" xfId="40" applyFont="1" applyFill="1" applyBorder="1" applyAlignment="1">
      <alignment vertical="center"/>
    </xf>
    <xf numFmtId="0" fontId="56" fillId="25" borderId="0" xfId="62" applyFont="1" applyFill="1" applyBorder="1"/>
    <xf numFmtId="0" fontId="14" fillId="24" borderId="0" xfId="40" applyFont="1" applyFill="1" applyBorder="1" applyAlignment="1"/>
    <xf numFmtId="3" fontId="55" fillId="25" borderId="0" xfId="62" applyNumberFormat="1" applyFont="1" applyFill="1" applyBorder="1" applyAlignment="1">
      <alignment horizontal="right"/>
    </xf>
    <xf numFmtId="0" fontId="52" fillId="25" borderId="0" xfId="62" applyFont="1" applyFill="1" applyBorder="1"/>
    <xf numFmtId="0" fontId="56" fillId="25" borderId="0" xfId="62" applyFont="1" applyFill="1" applyBorder="1" applyAlignment="1">
      <alignment vertical="center"/>
    </xf>
    <xf numFmtId="0" fontId="14" fillId="24" borderId="0" xfId="40" applyFont="1" applyFill="1" applyBorder="1" applyAlignment="1">
      <alignment horizontal="center" vertical="center"/>
    </xf>
    <xf numFmtId="2" fontId="15" fillId="24" borderId="0" xfId="40" applyNumberFormat="1" applyFont="1" applyFill="1" applyBorder="1" applyAlignment="1">
      <alignment horizontal="center" wrapText="1"/>
    </xf>
    <xf numFmtId="165" fontId="21" fillId="24" borderId="0" xfId="58" applyNumberFormat="1" applyFont="1" applyFill="1" applyBorder="1" applyAlignment="1">
      <alignment horizontal="center" wrapText="1"/>
    </xf>
    <xf numFmtId="49" fontId="19" fillId="24" borderId="0" xfId="40" applyNumberFormat="1" applyFont="1" applyFill="1" applyBorder="1" applyAlignment="1">
      <alignment horizontal="center" vertical="center" wrapText="1"/>
    </xf>
    <xf numFmtId="3" fontId="19" fillId="24" borderId="0" xfId="40" applyNumberFormat="1" applyFont="1" applyFill="1" applyBorder="1" applyAlignment="1">
      <alignment horizontal="center" wrapText="1"/>
    </xf>
    <xf numFmtId="49" fontId="5" fillId="25" borderId="0" xfId="62" applyNumberFormat="1" applyFill="1" applyBorder="1" applyAlignment="1">
      <alignment vertical="center"/>
    </xf>
    <xf numFmtId="49" fontId="15" fillId="25" borderId="0" xfId="62" applyNumberFormat="1" applyFont="1" applyFill="1" applyBorder="1" applyAlignment="1">
      <alignment vertical="center"/>
    </xf>
    <xf numFmtId="165" fontId="21" fillId="24" borderId="0" xfId="40" applyNumberFormat="1" applyFont="1" applyFill="1" applyBorder="1" applyAlignment="1">
      <alignment horizontal="center" vertical="center" wrapText="1"/>
    </xf>
    <xf numFmtId="165" fontId="15" fillId="27" borderId="0" xfId="40" applyNumberFormat="1" applyFont="1" applyFill="1" applyBorder="1" applyAlignment="1">
      <alignment horizontal="left" wrapText="1"/>
    </xf>
    <xf numFmtId="0" fontId="14" fillId="24" borderId="0" xfId="40" applyFont="1" applyFill="1" applyBorder="1" applyAlignment="1">
      <alignment horizontal="left"/>
    </xf>
    <xf numFmtId="0" fontId="15" fillId="25" borderId="0" xfId="63" applyFont="1" applyFill="1" applyBorder="1" applyAlignment="1">
      <alignment horizontal="center" vertical="center" wrapText="1"/>
    </xf>
    <xf numFmtId="0" fontId="15" fillId="0" borderId="0" xfId="63" applyFont="1" applyBorder="1" applyAlignment="1">
      <alignment horizontal="center" vertical="center" wrapText="1"/>
    </xf>
    <xf numFmtId="0" fontId="5" fillId="28" borderId="0" xfId="63" applyFont="1" applyFill="1" applyBorder="1" applyAlignment="1">
      <alignment horizontal="center"/>
    </xf>
    <xf numFmtId="0" fontId="5" fillId="25" borderId="0" xfId="63" applyFont="1" applyFill="1" applyBorder="1"/>
    <xf numFmtId="0" fontId="20" fillId="25" borderId="0" xfId="0" applyFont="1" applyFill="1" applyBorder="1" applyAlignment="1"/>
    <xf numFmtId="164" fontId="25" fillId="24" borderId="0" xfId="40" applyNumberFormat="1" applyFont="1" applyFill="1" applyBorder="1" applyAlignment="1">
      <alignment wrapText="1"/>
    </xf>
    <xf numFmtId="164" fontId="20" fillId="24" borderId="0" xfId="40" applyNumberFormat="1" applyFont="1" applyFill="1" applyBorder="1" applyAlignment="1">
      <alignment wrapText="1"/>
    </xf>
    <xf numFmtId="0" fontId="12" fillId="25" borderId="0" xfId="0" applyFont="1" applyFill="1" applyBorder="1" applyAlignment="1">
      <alignment horizontal="left"/>
    </xf>
    <xf numFmtId="0" fontId="0" fillId="25" borderId="18" xfId="0" applyFill="1" applyBorder="1"/>
    <xf numFmtId="0" fontId="0" fillId="25" borderId="18" xfId="0" applyFill="1" applyBorder="1" applyAlignment="1">
      <alignment horizontal="left"/>
    </xf>
    <xf numFmtId="0" fontId="0" fillId="25" borderId="19" xfId="0" applyFill="1" applyBorder="1"/>
    <xf numFmtId="0" fontId="0" fillId="25" borderId="19" xfId="0" applyFill="1" applyBorder="1" applyAlignment="1">
      <alignment vertical="center"/>
    </xf>
    <xf numFmtId="0" fontId="14" fillId="25" borderId="18" xfId="0" applyFont="1" applyFill="1" applyBorder="1" applyAlignment="1">
      <alignment horizontal="right"/>
    </xf>
    <xf numFmtId="0" fontId="73" fillId="24" borderId="0" xfId="40" applyFont="1" applyFill="1" applyBorder="1"/>
    <xf numFmtId="0" fontId="12" fillId="25" borderId="23" xfId="0" applyFont="1" applyFill="1" applyBorder="1" applyAlignment="1">
      <alignment horizontal="left"/>
    </xf>
    <xf numFmtId="0" fontId="12" fillId="25" borderId="20" xfId="0" applyFont="1" applyFill="1" applyBorder="1" applyAlignment="1">
      <alignment horizontal="left"/>
    </xf>
    <xf numFmtId="0" fontId="0" fillId="25" borderId="20" xfId="0" applyFill="1" applyBorder="1" applyAlignment="1">
      <alignment vertical="center"/>
    </xf>
    <xf numFmtId="0" fontId="0" fillId="25" borderId="20" xfId="0" applyFill="1" applyBorder="1"/>
    <xf numFmtId="0" fontId="74" fillId="25" borderId="0" xfId="62" applyFont="1" applyFill="1" applyBorder="1"/>
    <xf numFmtId="0" fontId="44" fillId="25" borderId="0" xfId="62" applyFont="1" applyFill="1" applyBorder="1" applyAlignment="1">
      <alignment horizontal="left"/>
    </xf>
    <xf numFmtId="0" fontId="5" fillId="25" borderId="18" xfId="62" applyFill="1" applyBorder="1"/>
    <xf numFmtId="0" fontId="5" fillId="25" borderId="22" xfId="62" applyFill="1" applyBorder="1"/>
    <xf numFmtId="0" fontId="5" fillId="25" borderId="21" xfId="62" applyFill="1" applyBorder="1"/>
    <xf numFmtId="0" fontId="5" fillId="25" borderId="19" xfId="62" applyFill="1" applyBorder="1"/>
    <xf numFmtId="0" fontId="16" fillId="0" borderId="0" xfId="62" applyFont="1" applyBorder="1"/>
    <xf numFmtId="0" fontId="59" fillId="0" borderId="0" xfId="62" applyFont="1" applyBorder="1" applyAlignment="1"/>
    <xf numFmtId="0" fontId="5" fillId="25" borderId="19" xfId="62" applyFill="1" applyBorder="1" applyAlignment="1"/>
    <xf numFmtId="0" fontId="27" fillId="25" borderId="0" xfId="62" applyFont="1" applyFill="1" applyBorder="1"/>
    <xf numFmtId="0" fontId="14" fillId="25" borderId="18" xfId="63" applyFont="1" applyFill="1" applyBorder="1" applyAlignment="1">
      <alignment horizontal="left"/>
    </xf>
    <xf numFmtId="0" fontId="9" fillId="25" borderId="21" xfId="63" applyFont="1" applyFill="1" applyBorder="1"/>
    <xf numFmtId="0" fontId="9" fillId="25" borderId="19" xfId="63" applyFont="1" applyFill="1" applyBorder="1"/>
    <xf numFmtId="0" fontId="5" fillId="25" borderId="18" xfId="62" applyFill="1" applyBorder="1" applyAlignment="1">
      <alignment horizontal="left"/>
    </xf>
    <xf numFmtId="0" fontId="12" fillId="25" borderId="23" xfId="62" applyFont="1" applyFill="1" applyBorder="1" applyAlignment="1">
      <alignment horizontal="left"/>
    </xf>
    <xf numFmtId="0" fontId="5" fillId="25" borderId="20" xfId="62" applyFill="1" applyBorder="1"/>
    <xf numFmtId="0" fontId="5" fillId="25" borderId="20" xfId="62" applyFill="1" applyBorder="1" applyAlignment="1">
      <alignment vertical="center"/>
    </xf>
    <xf numFmtId="49" fontId="5" fillId="25" borderId="20" xfId="62" applyNumberFormat="1" applyFill="1" applyBorder="1" applyAlignment="1">
      <alignment vertical="center"/>
    </xf>
    <xf numFmtId="0" fontId="16" fillId="25" borderId="20" xfId="62" applyFont="1" applyFill="1" applyBorder="1"/>
    <xf numFmtId="0" fontId="17" fillId="31" borderId="20" xfId="62" applyFont="1" applyFill="1" applyBorder="1" applyAlignment="1">
      <alignment horizontal="center" vertical="center"/>
    </xf>
    <xf numFmtId="0" fontId="73" fillId="24" borderId="0" xfId="40" applyFont="1" applyFill="1" applyBorder="1" applyAlignment="1">
      <alignment horizontal="left" indent="1"/>
    </xf>
    <xf numFmtId="0" fontId="75" fillId="25" borderId="0" xfId="62" applyFont="1" applyFill="1" applyBorder="1"/>
    <xf numFmtId="3" fontId="85" fillId="25" borderId="0" xfId="62" applyNumberFormat="1" applyFont="1" applyFill="1" applyBorder="1" applyAlignment="1">
      <alignment horizontal="right"/>
    </xf>
    <xf numFmtId="167" fontId="76" fillId="25" borderId="0" xfId="62" applyNumberFormat="1" applyFont="1" applyFill="1" applyBorder="1" applyAlignment="1">
      <alignment horizontal="center"/>
    </xf>
    <xf numFmtId="167" fontId="76" fillId="25" borderId="0" xfId="62" applyNumberFormat="1" applyFont="1" applyFill="1" applyBorder="1" applyAlignment="1">
      <alignment horizontal="right" indent="2"/>
    </xf>
    <xf numFmtId="167" fontId="73" fillId="24" borderId="0" xfId="40" applyNumberFormat="1" applyFont="1" applyFill="1" applyBorder="1" applyAlignment="1">
      <alignment horizontal="center" wrapText="1"/>
    </xf>
    <xf numFmtId="0" fontId="76" fillId="25" borderId="0" xfId="62" applyFont="1" applyFill="1" applyBorder="1"/>
    <xf numFmtId="165" fontId="73" fillId="24" borderId="0" xfId="58" applyNumberFormat="1" applyFont="1" applyFill="1" applyBorder="1" applyAlignment="1">
      <alignment horizontal="center" wrapText="1"/>
    </xf>
    <xf numFmtId="167" fontId="76" fillId="24" borderId="0" xfId="40" applyNumberFormat="1" applyFont="1" applyFill="1" applyBorder="1" applyAlignment="1">
      <alignment horizontal="center" wrapText="1"/>
    </xf>
    <xf numFmtId="0" fontId="44" fillId="26" borderId="31" xfId="62" applyFont="1" applyFill="1" applyBorder="1" applyAlignment="1">
      <alignment vertical="center"/>
    </xf>
    <xf numFmtId="0" fontId="5" fillId="26" borderId="32" xfId="62" applyFont="1" applyFill="1" applyBorder="1" applyAlignment="1">
      <alignment vertical="center"/>
    </xf>
    <xf numFmtId="0" fontId="5" fillId="26" borderId="33" xfId="62" applyFont="1" applyFill="1" applyBorder="1" applyAlignment="1">
      <alignment vertical="center"/>
    </xf>
    <xf numFmtId="0" fontId="44" fillId="26" borderId="32" xfId="62" applyFont="1" applyFill="1" applyBorder="1" applyAlignment="1">
      <alignment vertical="center"/>
    </xf>
    <xf numFmtId="0" fontId="44" fillId="26" borderId="33" xfId="62" applyFont="1" applyFill="1" applyBorder="1" applyAlignment="1">
      <alignment vertical="center"/>
    </xf>
    <xf numFmtId="0" fontId="17" fillId="31" borderId="19" xfId="62" applyFont="1" applyFill="1" applyBorder="1" applyAlignment="1">
      <alignment horizontal="center" vertical="center"/>
    </xf>
    <xf numFmtId="0" fontId="0" fillId="0" borderId="18" xfId="0" applyBorder="1"/>
    <xf numFmtId="0" fontId="5" fillId="32" borderId="0" xfId="62" applyFill="1"/>
    <xf numFmtId="0" fontId="12" fillId="32" borderId="0" xfId="62" applyFont="1" applyFill="1" applyBorder="1" applyAlignment="1"/>
    <xf numFmtId="0" fontId="13" fillId="32" borderId="0" xfId="62" applyFont="1" applyFill="1" applyBorder="1" applyAlignment="1">
      <alignment horizontal="justify" vertical="top" wrapText="1"/>
    </xf>
    <xf numFmtId="0" fontId="5" fillId="32" borderId="0" xfId="62" applyFill="1" applyBorder="1"/>
    <xf numFmtId="0" fontId="92" fillId="32" borderId="0" xfId="62" applyFont="1" applyFill="1" applyBorder="1" applyAlignment="1">
      <alignment horizontal="right"/>
    </xf>
    <xf numFmtId="0" fontId="13" fillId="33" borderId="0" xfId="62" applyFont="1" applyFill="1" applyBorder="1" applyAlignment="1">
      <alignment horizontal="justify" vertical="top" wrapText="1"/>
    </xf>
    <xf numFmtId="0" fontId="5" fillId="33" borderId="0" xfId="62" applyFill="1" applyBorder="1"/>
    <xf numFmtId="0" fontId="19" fillId="33" borderId="0" xfId="62" applyFont="1" applyFill="1" applyBorder="1" applyAlignment="1">
      <alignment horizontal="right"/>
    </xf>
    <xf numFmtId="0" fontId="5" fillId="0" borderId="0" xfId="62" applyAlignment="1">
      <alignment horizontal="right"/>
    </xf>
    <xf numFmtId="0" fontId="5" fillId="33" borderId="0" xfId="62" applyFill="1"/>
    <xf numFmtId="0" fontId="23" fillId="33" borderId="0" xfId="62" applyFont="1" applyFill="1" applyBorder="1" applyAlignment="1">
      <alignment horizontal="center" vertical="center"/>
    </xf>
    <xf numFmtId="0" fontId="6" fillId="33" borderId="0" xfId="62" applyFont="1" applyFill="1" applyBorder="1"/>
    <xf numFmtId="164" fontId="21" fillId="33" borderId="0" xfId="62" applyNumberFormat="1" applyFont="1" applyFill="1" applyBorder="1" applyAlignment="1">
      <alignment horizontal="center"/>
    </xf>
    <xf numFmtId="164" fontId="15" fillId="33" borderId="0" xfId="40" applyNumberFormat="1" applyFont="1" applyFill="1" applyBorder="1" applyAlignment="1">
      <alignment horizontal="center" wrapText="1"/>
    </xf>
    <xf numFmtId="164" fontId="15" fillId="34" borderId="0" xfId="40" applyNumberFormat="1" applyFont="1" applyFill="1" applyBorder="1" applyAlignment="1">
      <alignment horizontal="center" wrapText="1"/>
    </xf>
    <xf numFmtId="0" fontId="15" fillId="33" borderId="0" xfId="62" applyFont="1" applyFill="1" applyBorder="1"/>
    <xf numFmtId="0" fontId="14" fillId="33" borderId="0" xfId="62" applyFont="1" applyFill="1" applyBorder="1" applyAlignment="1">
      <alignment horizontal="center"/>
    </xf>
    <xf numFmtId="0" fontId="5" fillId="33" borderId="0" xfId="62" applyFill="1" applyAlignment="1">
      <alignment horizontal="center" vertical="center"/>
    </xf>
    <xf numFmtId="0" fontId="13" fillId="35" borderId="0" xfId="62" applyFont="1" applyFill="1" applyBorder="1" applyAlignment="1">
      <alignment horizontal="justify" vertical="top" wrapText="1"/>
    </xf>
    <xf numFmtId="0" fontId="13" fillId="36" borderId="0" xfId="62" applyFont="1" applyFill="1" applyBorder="1" applyAlignment="1">
      <alignment horizontal="justify" vertical="top" wrapText="1"/>
    </xf>
    <xf numFmtId="0" fontId="15" fillId="36" borderId="0" xfId="62" applyFont="1" applyFill="1" applyBorder="1"/>
    <xf numFmtId="0" fontId="13" fillId="36" borderId="0" xfId="62" applyFont="1" applyFill="1" applyBorder="1"/>
    <xf numFmtId="0" fontId="5" fillId="36" borderId="0" xfId="62" applyFill="1"/>
    <xf numFmtId="0" fontId="5" fillId="36" borderId="0" xfId="62" applyFill="1" applyBorder="1"/>
    <xf numFmtId="0" fontId="5" fillId="36" borderId="0" xfId="62" applyFill="1" applyAlignment="1">
      <alignment vertical="center"/>
    </xf>
    <xf numFmtId="164" fontId="15" fillId="36" borderId="0" xfId="40" applyNumberFormat="1" applyFont="1" applyFill="1" applyBorder="1" applyAlignment="1">
      <alignment horizontal="center" wrapText="1"/>
    </xf>
    <xf numFmtId="164" fontId="14" fillId="36" borderId="0" xfId="40" applyNumberFormat="1" applyFont="1" applyFill="1" applyBorder="1" applyAlignment="1">
      <alignment horizontal="left" wrapText="1"/>
    </xf>
    <xf numFmtId="0" fontId="16" fillId="36" borderId="0" xfId="62" applyFont="1" applyFill="1" applyBorder="1"/>
    <xf numFmtId="0" fontId="31" fillId="36" borderId="0" xfId="62" applyFont="1" applyFill="1" applyBorder="1" applyAlignment="1">
      <alignment vertical="center"/>
    </xf>
    <xf numFmtId="0" fontId="5" fillId="36" borderId="38" xfId="62" applyFill="1" applyBorder="1"/>
    <xf numFmtId="0" fontId="15" fillId="36" borderId="38" xfId="62" applyFont="1" applyFill="1" applyBorder="1"/>
    <xf numFmtId="0" fontId="15" fillId="36" borderId="0" xfId="62" applyFont="1" applyFill="1" applyBorder="1" applyAlignment="1">
      <alignment horizontal="justify" vertical="top"/>
    </xf>
    <xf numFmtId="0" fontId="6" fillId="36" borderId="0" xfId="62" applyFont="1" applyFill="1" applyBorder="1"/>
    <xf numFmtId="164" fontId="21" fillId="36" borderId="0" xfId="62" applyNumberFormat="1" applyFont="1" applyFill="1" applyBorder="1" applyAlignment="1">
      <alignment horizontal="center"/>
    </xf>
    <xf numFmtId="0" fontId="13" fillId="36" borderId="38" xfId="62" applyFont="1" applyFill="1" applyBorder="1" applyAlignment="1">
      <alignment horizontal="justify" vertical="top" wrapText="1"/>
    </xf>
    <xf numFmtId="0" fontId="13" fillId="36" borderId="0" xfId="62" applyFont="1" applyFill="1" applyBorder="1" applyAlignment="1">
      <alignment horizontal="justify" vertical="center" wrapText="1"/>
    </xf>
    <xf numFmtId="0" fontId="27" fillId="36" borderId="38" xfId="62" applyFont="1" applyFill="1" applyBorder="1"/>
    <xf numFmtId="0" fontId="93" fillId="38" borderId="0" xfId="62" applyFont="1" applyFill="1" applyBorder="1" applyAlignment="1">
      <alignment horizontal="center" vertical="center"/>
    </xf>
    <xf numFmtId="0" fontId="5" fillId="36" borderId="39" xfId="62" applyFill="1" applyBorder="1"/>
    <xf numFmtId="0" fontId="5" fillId="31" borderId="30" xfId="62" applyFill="1" applyBorder="1"/>
    <xf numFmtId="0" fontId="5" fillId="30" borderId="14" xfId="62" applyFill="1" applyBorder="1"/>
    <xf numFmtId="0" fontId="5" fillId="36" borderId="40" xfId="62" applyFill="1" applyBorder="1"/>
    <xf numFmtId="0" fontId="5" fillId="36" borderId="14" xfId="62" applyFill="1" applyBorder="1"/>
    <xf numFmtId="0" fontId="0" fillId="0" borderId="41" xfId="0" applyFill="1" applyBorder="1"/>
    <xf numFmtId="164" fontId="20" fillId="24" borderId="43" xfId="40" applyNumberFormat="1" applyFont="1" applyFill="1" applyBorder="1" applyAlignment="1">
      <alignment horizontal="left" wrapText="1"/>
    </xf>
    <xf numFmtId="164" fontId="20" fillId="24" borderId="18" xfId="40" applyNumberFormat="1" applyFont="1" applyFill="1" applyBorder="1" applyAlignment="1">
      <alignment horizontal="left" wrapText="1"/>
    </xf>
    <xf numFmtId="164" fontId="15" fillId="24" borderId="18" xfId="40" applyNumberFormat="1" applyFont="1" applyFill="1" applyBorder="1" applyAlignment="1">
      <alignment horizontal="center" wrapText="1"/>
    </xf>
    <xf numFmtId="0" fontId="15" fillId="25" borderId="22" xfId="0" applyFont="1" applyFill="1" applyBorder="1"/>
    <xf numFmtId="0" fontId="15" fillId="25" borderId="21" xfId="0" applyFont="1" applyFill="1" applyBorder="1"/>
    <xf numFmtId="0" fontId="15" fillId="25" borderId="19" xfId="0" applyFont="1" applyFill="1" applyBorder="1"/>
    <xf numFmtId="164" fontId="15" fillId="24" borderId="19" xfId="40" applyNumberFormat="1" applyFont="1" applyFill="1" applyBorder="1" applyAlignment="1">
      <alignment horizontal="center" wrapText="1"/>
    </xf>
    <xf numFmtId="164" fontId="15" fillId="24" borderId="41" xfId="40" applyNumberFormat="1" applyFont="1" applyFill="1" applyBorder="1" applyAlignment="1">
      <alignment horizontal="center" readingOrder="1"/>
    </xf>
    <xf numFmtId="164" fontId="15" fillId="24" borderId="18" xfId="40" applyNumberFormat="1" applyFont="1" applyFill="1" applyBorder="1" applyAlignment="1">
      <alignment horizontal="center" readingOrder="1"/>
    </xf>
    <xf numFmtId="0" fontId="14" fillId="24" borderId="42" xfId="40" applyFont="1" applyFill="1" applyBorder="1" applyAlignment="1">
      <alignment horizontal="right" readingOrder="1"/>
    </xf>
    <xf numFmtId="164" fontId="15" fillId="24" borderId="23" xfId="40" applyNumberFormat="1" applyFont="1" applyFill="1" applyBorder="1" applyAlignment="1">
      <alignment horizontal="center" readingOrder="1"/>
    </xf>
    <xf numFmtId="164" fontId="15" fillId="24" borderId="22" xfId="40" applyNumberFormat="1" applyFont="1" applyFill="1" applyBorder="1" applyAlignment="1">
      <alignment horizontal="center" readingOrder="1"/>
    </xf>
    <xf numFmtId="164" fontId="15" fillId="24" borderId="20" xfId="40" applyNumberFormat="1" applyFont="1" applyFill="1" applyBorder="1" applyAlignment="1">
      <alignment horizontal="center" readingOrder="1"/>
    </xf>
    <xf numFmtId="0" fontId="0" fillId="36" borderId="0" xfId="0" applyFill="1"/>
    <xf numFmtId="0" fontId="0" fillId="36" borderId="0" xfId="0" applyFill="1" applyBorder="1"/>
    <xf numFmtId="0" fontId="15" fillId="36" borderId="0" xfId="0" applyFont="1" applyFill="1" applyBorder="1"/>
    <xf numFmtId="0" fontId="14" fillId="37" borderId="0" xfId="40" applyFont="1" applyFill="1" applyBorder="1"/>
    <xf numFmtId="0" fontId="33" fillId="25" borderId="20" xfId="0" applyFont="1" applyFill="1" applyBorder="1" applyAlignment="1">
      <alignment vertical="center"/>
    </xf>
    <xf numFmtId="3" fontId="15" fillId="25" borderId="0" xfId="59" applyNumberFormat="1" applyFont="1" applyFill="1" applyBorder="1" applyAlignment="1">
      <alignment horizontal="right"/>
    </xf>
    <xf numFmtId="167" fontId="15" fillId="25" borderId="0" xfId="59" applyNumberFormat="1" applyFont="1" applyFill="1" applyBorder="1" applyAlignment="1">
      <alignment horizontal="right"/>
    </xf>
    <xf numFmtId="0" fontId="33" fillId="25" borderId="20" xfId="0" applyFont="1" applyFill="1" applyBorder="1"/>
    <xf numFmtId="3" fontId="15" fillId="25" borderId="0" xfId="59" applyNumberFormat="1" applyFont="1" applyFill="1" applyBorder="1"/>
    <xf numFmtId="0" fontId="0" fillId="25" borderId="21" xfId="51" applyFont="1" applyFill="1" applyBorder="1"/>
    <xf numFmtId="0" fontId="0" fillId="26" borderId="0" xfId="51" applyFont="1" applyFill="1" applyBorder="1"/>
    <xf numFmtId="0" fontId="0" fillId="25" borderId="19" xfId="51" applyFont="1" applyFill="1" applyBorder="1"/>
    <xf numFmtId="49" fontId="8" fillId="25" borderId="19" xfId="51" applyNumberFormat="1" applyFont="1" applyFill="1" applyBorder="1"/>
    <xf numFmtId="0" fontId="13" fillId="26" borderId="19" xfId="51" applyFont="1" applyFill="1" applyBorder="1"/>
    <xf numFmtId="0" fontId="8" fillId="26" borderId="19" xfId="51" applyFont="1" applyFill="1" applyBorder="1"/>
    <xf numFmtId="0" fontId="31" fillId="26" borderId="19" xfId="51" applyFont="1" applyFill="1" applyBorder="1"/>
    <xf numFmtId="0" fontId="46" fillId="26" borderId="19" xfId="51" applyFont="1" applyFill="1" applyBorder="1" applyAlignment="1">
      <alignment horizontal="center"/>
    </xf>
    <xf numFmtId="0" fontId="5" fillId="26" borderId="0" xfId="51" applyFont="1" applyFill="1" applyBorder="1"/>
    <xf numFmtId="0" fontId="44" fillId="26" borderId="0" xfId="51" applyFont="1" applyFill="1" applyBorder="1"/>
    <xf numFmtId="0" fontId="9" fillId="26" borderId="19" xfId="51" applyFont="1" applyFill="1" applyBorder="1"/>
    <xf numFmtId="0" fontId="67" fillId="26" borderId="0" xfId="51" applyFont="1" applyFill="1" applyBorder="1"/>
    <xf numFmtId="0" fontId="68" fillId="26" borderId="19" xfId="51" applyFont="1" applyFill="1" applyBorder="1"/>
    <xf numFmtId="0" fontId="62" fillId="26" borderId="19" xfId="51" applyFont="1" applyFill="1" applyBorder="1"/>
    <xf numFmtId="0" fontId="12" fillId="25" borderId="19" xfId="51" applyFont="1" applyFill="1" applyBorder="1"/>
    <xf numFmtId="0" fontId="8" fillId="25" borderId="19" xfId="51" applyFont="1" applyFill="1" applyBorder="1"/>
    <xf numFmtId="0" fontId="62" fillId="25" borderId="19" xfId="51" applyFont="1" applyFill="1" applyBorder="1"/>
    <xf numFmtId="0" fontId="73" fillId="24" borderId="0" xfId="40" applyFont="1" applyFill="1" applyBorder="1" applyAlignment="1">
      <alignment vertical="center"/>
    </xf>
    <xf numFmtId="165" fontId="73" fillId="27" borderId="0" xfId="40" applyNumberFormat="1" applyFont="1" applyFill="1" applyBorder="1" applyAlignment="1">
      <alignment horizontal="right"/>
    </xf>
    <xf numFmtId="0" fontId="33" fillId="25" borderId="19" xfId="0" applyFont="1" applyFill="1" applyBorder="1" applyAlignment="1">
      <alignment vertical="center"/>
    </xf>
    <xf numFmtId="0" fontId="33" fillId="25" borderId="19" xfId="0" applyFont="1" applyFill="1" applyBorder="1"/>
    <xf numFmtId="0" fontId="30" fillId="25" borderId="19" xfId="0" applyFont="1" applyFill="1" applyBorder="1"/>
    <xf numFmtId="0" fontId="30" fillId="25" borderId="20" xfId="0" applyFont="1" applyFill="1" applyBorder="1"/>
    <xf numFmtId="0" fontId="32" fillId="27" borderId="0" xfId="40" applyFont="1" applyFill="1" applyBorder="1" applyAlignment="1">
      <alignment horizontal="left" vertical="top" wrapText="1"/>
    </xf>
    <xf numFmtId="0" fontId="12" fillId="26" borderId="41" xfId="0" applyFont="1" applyFill="1" applyBorder="1" applyAlignment="1">
      <alignment horizontal="center" vertical="center"/>
    </xf>
    <xf numFmtId="0" fontId="19" fillId="26" borderId="41" xfId="0" applyFont="1" applyFill="1" applyBorder="1" applyAlignment="1">
      <alignment horizontal="center" vertical="center"/>
    </xf>
    <xf numFmtId="164" fontId="15" fillId="38" borderId="39" xfId="40" applyNumberFormat="1" applyFont="1" applyFill="1" applyBorder="1" applyAlignment="1">
      <alignment horizontal="center" wrapText="1"/>
    </xf>
    <xf numFmtId="0" fontId="15" fillId="36" borderId="0" xfId="62" applyFont="1" applyFill="1" applyBorder="1" applyAlignment="1">
      <alignment horizontal="left" vertical="center"/>
    </xf>
    <xf numFmtId="0" fontId="13" fillId="36" borderId="0" xfId="62" applyFont="1" applyFill="1" applyBorder="1" applyAlignment="1">
      <alignment horizontal="left" vertical="center"/>
    </xf>
    <xf numFmtId="0" fontId="14" fillId="25" borderId="0" xfId="0" applyFont="1" applyFill="1" applyBorder="1" applyAlignment="1">
      <alignment horizontal="center"/>
    </xf>
    <xf numFmtId="0" fontId="14" fillId="39" borderId="0" xfId="40" applyFont="1" applyFill="1" applyBorder="1"/>
    <xf numFmtId="0" fontId="14" fillId="41" borderId="0" xfId="40" applyFont="1" applyFill="1" applyBorder="1"/>
    <xf numFmtId="0" fontId="14" fillId="31" borderId="0" xfId="0" applyFont="1" applyFill="1" applyBorder="1"/>
    <xf numFmtId="0" fontId="0" fillId="35" borderId="0" xfId="0" applyFill="1" applyBorder="1"/>
    <xf numFmtId="0" fontId="14" fillId="40" borderId="0" xfId="40" applyFont="1" applyFill="1" applyBorder="1"/>
    <xf numFmtId="0" fontId="15" fillId="35" borderId="0" xfId="0" applyFont="1" applyFill="1" applyBorder="1"/>
    <xf numFmtId="0" fontId="31" fillId="35" borderId="0" xfId="0" applyFont="1" applyFill="1" applyBorder="1"/>
    <xf numFmtId="0" fontId="14" fillId="35" borderId="0" xfId="0" applyFont="1" applyFill="1" applyBorder="1"/>
    <xf numFmtId="0" fontId="0" fillId="35" borderId="18" xfId="0" applyFill="1" applyBorder="1"/>
    <xf numFmtId="0" fontId="14" fillId="35" borderId="18" xfId="0" applyFont="1" applyFill="1" applyBorder="1"/>
    <xf numFmtId="0" fontId="15" fillId="35" borderId="18" xfId="0" applyFont="1" applyFill="1" applyBorder="1"/>
    <xf numFmtId="0" fontId="97" fillId="40" borderId="0" xfId="40" applyFont="1" applyFill="1" applyBorder="1"/>
    <xf numFmtId="0" fontId="5" fillId="29" borderId="47" xfId="62" applyFill="1" applyBorder="1"/>
    <xf numFmtId="3" fontId="73" fillId="25" borderId="0" xfId="59" applyNumberFormat="1" applyFont="1" applyFill="1" applyBorder="1" applyAlignment="1">
      <alignment horizontal="right"/>
    </xf>
    <xf numFmtId="0" fontId="0" fillId="26" borderId="0" xfId="51" applyFont="1" applyFill="1" applyBorder="1" applyAlignment="1">
      <alignment vertical="center"/>
    </xf>
    <xf numFmtId="0" fontId="16" fillId="26" borderId="0" xfId="51" applyFont="1" applyFill="1" applyBorder="1"/>
    <xf numFmtId="0" fontId="27" fillId="26" borderId="0" xfId="51" applyFont="1" applyFill="1" applyBorder="1"/>
    <xf numFmtId="0" fontId="46" fillId="26" borderId="0" xfId="51" applyFont="1" applyFill="1" applyBorder="1" applyAlignment="1">
      <alignment horizontal="center"/>
    </xf>
    <xf numFmtId="0" fontId="99" fillId="27" borderId="0" xfId="61" applyFont="1" applyFill="1" applyBorder="1" applyAlignment="1">
      <alignment horizontal="left" indent="1"/>
    </xf>
    <xf numFmtId="0" fontId="59" fillId="26" borderId="0" xfId="51" applyFont="1" applyFill="1" applyBorder="1"/>
    <xf numFmtId="0" fontId="100" fillId="26" borderId="0" xfId="51" applyFont="1" applyFill="1" applyBorder="1"/>
    <xf numFmtId="0" fontId="12" fillId="26" borderId="0" xfId="51" applyFont="1" applyFill="1" applyBorder="1"/>
    <xf numFmtId="0" fontId="97" fillId="27" borderId="0" xfId="61" applyFont="1" applyFill="1" applyBorder="1" applyAlignment="1">
      <alignment horizontal="left" indent="1"/>
    </xf>
    <xf numFmtId="0" fontId="78" fillId="26" borderId="15" xfId="62" applyFont="1" applyFill="1" applyBorder="1" applyAlignment="1">
      <alignment vertical="center"/>
    </xf>
    <xf numFmtId="3" fontId="73" fillId="24" borderId="0" xfId="40" applyNumberFormat="1" applyFont="1" applyFill="1" applyBorder="1" applyAlignment="1">
      <alignment horizontal="right" wrapText="1"/>
    </xf>
    <xf numFmtId="3" fontId="73" fillId="24" borderId="0" xfId="40" applyNumberFormat="1" applyFont="1" applyFill="1" applyBorder="1" applyAlignment="1">
      <alignment horizontal="right" vertical="center" wrapText="1"/>
    </xf>
    <xf numFmtId="0" fontId="44" fillId="26" borderId="33" xfId="63" applyFont="1" applyFill="1" applyBorder="1" applyAlignment="1">
      <alignment horizontal="left" vertical="center"/>
    </xf>
    <xf numFmtId="0" fontId="16" fillId="26" borderId="16" xfId="62" applyFont="1" applyFill="1" applyBorder="1" applyAlignment="1">
      <alignment vertical="center"/>
    </xf>
    <xf numFmtId="0" fontId="7" fillId="26" borderId="16" xfId="62" applyFont="1" applyFill="1" applyBorder="1" applyAlignment="1">
      <alignment vertical="center"/>
    </xf>
    <xf numFmtId="0" fontId="7" fillId="26" borderId="17" xfId="62" applyFont="1" applyFill="1" applyBorder="1" applyAlignment="1">
      <alignment vertical="center"/>
    </xf>
    <xf numFmtId="0" fontId="17" fillId="30" borderId="50" xfId="62" applyFont="1" applyFill="1" applyBorder="1" applyAlignment="1">
      <alignment horizontal="center" vertical="center"/>
    </xf>
    <xf numFmtId="0" fontId="12" fillId="25" borderId="0" xfId="62" applyFont="1" applyFill="1" applyBorder="1" applyAlignment="1">
      <alignment horizontal="left"/>
    </xf>
    <xf numFmtId="164" fontId="86" fillId="26" borderId="0" xfId="40" applyNumberFormat="1" applyFont="1" applyFill="1" applyBorder="1" applyAlignment="1">
      <alignment horizontal="right" wrapText="1"/>
    </xf>
    <xf numFmtId="0" fontId="17" fillId="31" borderId="19" xfId="63" applyFont="1" applyFill="1" applyBorder="1" applyAlignment="1">
      <alignment horizontal="center" vertical="center"/>
    </xf>
    <xf numFmtId="0" fontId="14" fillId="25" borderId="0" xfId="62" applyFont="1" applyFill="1" applyBorder="1" applyAlignment="1">
      <alignment horizontal="center"/>
    </xf>
    <xf numFmtId="0" fontId="5" fillId="25" borderId="0" xfId="70" applyFill="1"/>
    <xf numFmtId="0" fontId="5" fillId="25" borderId="18" xfId="70" applyFill="1" applyBorder="1" applyAlignment="1">
      <alignment horizontal="left"/>
    </xf>
    <xf numFmtId="0" fontId="6" fillId="25" borderId="18" xfId="70" applyFont="1" applyFill="1" applyBorder="1"/>
    <xf numFmtId="0" fontId="6" fillId="0" borderId="18" xfId="70" applyFont="1" applyBorder="1"/>
    <xf numFmtId="0" fontId="5" fillId="25" borderId="18" xfId="70" applyFill="1" applyBorder="1"/>
    <xf numFmtId="0" fontId="5" fillId="0" borderId="0" xfId="70"/>
    <xf numFmtId="0" fontId="11" fillId="25" borderId="0" xfId="70" applyFont="1" applyFill="1" applyBorder="1" applyAlignment="1">
      <alignment horizontal="left"/>
    </xf>
    <xf numFmtId="0" fontId="6" fillId="25" borderId="0" xfId="70" applyFont="1" applyFill="1" applyBorder="1"/>
    <xf numFmtId="0" fontId="15" fillId="25" borderId="0" xfId="70" applyFont="1" applyFill="1" applyBorder="1"/>
    <xf numFmtId="0" fontId="5" fillId="25" borderId="21" xfId="70" applyFill="1" applyBorder="1"/>
    <xf numFmtId="0" fontId="5" fillId="25" borderId="0" xfId="70" applyFill="1" applyBorder="1"/>
    <xf numFmtId="0" fontId="8" fillId="25" borderId="19" xfId="70" applyFont="1" applyFill="1" applyBorder="1"/>
    <xf numFmtId="0" fontId="5" fillId="25" borderId="0" xfId="70" applyFill="1" applyAlignment="1">
      <alignment vertical="center"/>
    </xf>
    <xf numFmtId="0" fontId="5" fillId="25" borderId="0" xfId="70" applyFill="1" applyBorder="1" applyAlignment="1">
      <alignment vertical="center"/>
    </xf>
    <xf numFmtId="0" fontId="5" fillId="0" borderId="0" xfId="70" applyAlignment="1">
      <alignment vertical="center"/>
    </xf>
    <xf numFmtId="0" fontId="13" fillId="25" borderId="0" xfId="70" applyFont="1" applyFill="1" applyBorder="1"/>
    <xf numFmtId="0" fontId="6" fillId="0" borderId="0" xfId="70" applyFont="1"/>
    <xf numFmtId="0" fontId="14" fillId="25" borderId="0" xfId="70" applyFont="1" applyFill="1" applyBorder="1" applyAlignment="1"/>
    <xf numFmtId="0" fontId="14" fillId="25" borderId="0" xfId="70" applyFont="1" applyFill="1" applyBorder="1" applyAlignment="1">
      <alignment horizontal="center"/>
    </xf>
    <xf numFmtId="0" fontId="13" fillId="25" borderId="0" xfId="70" applyFont="1" applyFill="1" applyBorder="1" applyAlignment="1">
      <alignment vertical="center"/>
    </xf>
    <xf numFmtId="0" fontId="33" fillId="25" borderId="0" xfId="70" applyFont="1" applyFill="1"/>
    <xf numFmtId="0" fontId="33" fillId="25" borderId="0" xfId="70" applyFont="1" applyFill="1" applyBorder="1"/>
    <xf numFmtId="3" fontId="36" fillId="25" borderId="0" xfId="70" applyNumberFormat="1" applyFont="1" applyFill="1" applyBorder="1" applyAlignment="1">
      <alignment horizontal="right"/>
    </xf>
    <xf numFmtId="0" fontId="33" fillId="0" borderId="0" xfId="70" applyFont="1"/>
    <xf numFmtId="0" fontId="14" fillId="25" borderId="0" xfId="70" applyFont="1" applyFill="1" applyBorder="1"/>
    <xf numFmtId="0" fontId="15" fillId="25" borderId="0" xfId="70" applyFont="1" applyFill="1" applyBorder="1" applyAlignment="1">
      <alignment horizontal="left" indent="2"/>
    </xf>
    <xf numFmtId="3" fontId="15" fillId="26" borderId="0" xfId="70" applyNumberFormat="1" applyFont="1" applyFill="1"/>
    <xf numFmtId="0" fontId="15" fillId="25" borderId="0" xfId="70" applyFont="1" applyFill="1" applyBorder="1" applyAlignment="1">
      <alignment horizontal="right"/>
    </xf>
    <xf numFmtId="0" fontId="35" fillId="25" borderId="19" xfId="70" applyFont="1" applyFill="1" applyBorder="1"/>
    <xf numFmtId="0" fontId="15" fillId="26" borderId="0" xfId="70" applyFont="1" applyFill="1" applyBorder="1"/>
    <xf numFmtId="0" fontId="5" fillId="0" borderId="0" xfId="70" applyFill="1"/>
    <xf numFmtId="0" fontId="5" fillId="25" borderId="0" xfId="70" applyFill="1" applyAlignment="1">
      <alignment vertical="top"/>
    </xf>
    <xf numFmtId="0" fontId="5" fillId="25" borderId="0" xfId="70" applyFill="1" applyBorder="1" applyAlignment="1">
      <alignment vertical="top"/>
    </xf>
    <xf numFmtId="0" fontId="8" fillId="25" borderId="19" xfId="70" applyFont="1" applyFill="1" applyBorder="1" applyAlignment="1">
      <alignment vertical="top"/>
    </xf>
    <xf numFmtId="0" fontId="47" fillId="25" borderId="0" xfId="70" applyFont="1" applyFill="1" applyBorder="1" applyAlignment="1">
      <alignment vertical="top" wrapText="1"/>
    </xf>
    <xf numFmtId="0" fontId="5" fillId="0" borderId="0" xfId="70" applyAlignment="1">
      <alignment vertical="top"/>
    </xf>
    <xf numFmtId="0" fontId="47" fillId="25" borderId="0" xfId="70" applyFont="1" applyFill="1" applyBorder="1" applyAlignment="1">
      <alignment wrapText="1"/>
    </xf>
    <xf numFmtId="0" fontId="14" fillId="25" borderId="0" xfId="70" applyFont="1" applyFill="1" applyBorder="1" applyAlignment="1">
      <alignment horizontal="right"/>
    </xf>
    <xf numFmtId="0" fontId="5" fillId="25" borderId="0" xfId="70" applyFill="1" applyAlignment="1"/>
    <xf numFmtId="0" fontId="5" fillId="25" borderId="0" xfId="70" applyFill="1" applyBorder="1" applyAlignment="1"/>
    <xf numFmtId="3" fontId="73" fillId="26" borderId="0" xfId="70" applyNumberFormat="1" applyFont="1" applyFill="1" applyBorder="1" applyAlignment="1">
      <alignment horizontal="right"/>
    </xf>
    <xf numFmtId="0" fontId="8" fillId="25" borderId="19" xfId="70" applyFont="1" applyFill="1" applyBorder="1" applyAlignment="1"/>
    <xf numFmtId="0" fontId="5" fillId="0" borderId="0" xfId="70" applyAlignment="1"/>
    <xf numFmtId="0" fontId="8" fillId="25" borderId="19" xfId="70" applyFont="1" applyFill="1" applyBorder="1" applyAlignment="1">
      <alignment vertical="center"/>
    </xf>
    <xf numFmtId="3" fontId="103" fillId="26" borderId="0" xfId="70" applyNumberFormat="1" applyFont="1" applyFill="1" applyBorder="1" applyAlignment="1">
      <alignment horizontal="right"/>
    </xf>
    <xf numFmtId="4" fontId="15" fillId="26" borderId="0" xfId="70" applyNumberFormat="1" applyFont="1" applyFill="1" applyBorder="1" applyAlignment="1">
      <alignment horizontal="right"/>
    </xf>
    <xf numFmtId="0" fontId="13" fillId="26" borderId="0" xfId="70" applyFont="1" applyFill="1" applyBorder="1"/>
    <xf numFmtId="0" fontId="14" fillId="26" borderId="0" xfId="70" applyFont="1" applyFill="1" applyBorder="1" applyAlignment="1">
      <alignment horizontal="right"/>
    </xf>
    <xf numFmtId="0" fontId="32" fillId="25" borderId="0" xfId="70" applyFont="1" applyFill="1" applyBorder="1" applyAlignment="1">
      <alignment vertical="center"/>
    </xf>
    <xf numFmtId="0" fontId="76" fillId="25" borderId="0" xfId="70" applyFont="1" applyFill="1" applyBorder="1" applyAlignment="1">
      <alignment horizontal="left" vertical="center"/>
    </xf>
    <xf numFmtId="0" fontId="17" fillId="38" borderId="19" xfId="70" applyFont="1" applyFill="1" applyBorder="1" applyAlignment="1">
      <alignment horizontal="center" vertical="center"/>
    </xf>
    <xf numFmtId="0" fontId="15" fillId="0" borderId="0" xfId="70" applyFont="1"/>
    <xf numFmtId="0" fontId="5" fillId="0" borderId="0" xfId="62" applyBorder="1"/>
    <xf numFmtId="0" fontId="5" fillId="26" borderId="0" xfId="71" applyFill="1" applyBorder="1"/>
    <xf numFmtId="0" fontId="5" fillId="25" borderId="21" xfId="72" applyFill="1" applyBorder="1"/>
    <xf numFmtId="0" fontId="5" fillId="25" borderId="19" xfId="72" applyFill="1" applyBorder="1"/>
    <xf numFmtId="0" fontId="50" fillId="0" borderId="0" xfId="70" applyFont="1"/>
    <xf numFmtId="0" fontId="5" fillId="25" borderId="22" xfId="70" applyFill="1" applyBorder="1"/>
    <xf numFmtId="0" fontId="5" fillId="26" borderId="0" xfId="70" applyFill="1" applyBorder="1"/>
    <xf numFmtId="0" fontId="14" fillId="24" borderId="0" xfId="40" applyFont="1" applyFill="1" applyBorder="1" applyAlignment="1">
      <alignment vertical="center"/>
    </xf>
    <xf numFmtId="164" fontId="19" fillId="26" borderId="0" xfId="40" applyNumberFormat="1" applyFont="1" applyFill="1" applyBorder="1" applyAlignment="1">
      <alignment horizontal="right" vertical="center" wrapText="1"/>
    </xf>
    <xf numFmtId="0" fontId="14" fillId="24" borderId="0" xfId="40" applyFont="1" applyFill="1" applyBorder="1" applyAlignment="1">
      <alignment horizontal="justify" vertical="center"/>
    </xf>
    <xf numFmtId="3" fontId="5" fillId="0" borderId="0" xfId="70" applyNumberFormat="1"/>
    <xf numFmtId="0" fontId="14" fillId="27" borderId="0" xfId="40" applyFont="1" applyFill="1" applyBorder="1" applyAlignment="1">
      <alignment horizontal="left"/>
    </xf>
    <xf numFmtId="0" fontId="16" fillId="25" borderId="0" xfId="70" applyFont="1" applyFill="1" applyBorder="1"/>
    <xf numFmtId="0" fontId="19" fillId="27" borderId="0" xfId="40" applyFont="1" applyFill="1" applyBorder="1" applyAlignment="1">
      <alignment horizontal="left" indent="1"/>
    </xf>
    <xf numFmtId="0" fontId="14" fillId="26" borderId="0" xfId="70" applyFont="1" applyFill="1" applyBorder="1" applyAlignment="1">
      <alignment horizontal="left"/>
    </xf>
    <xf numFmtId="0" fontId="5" fillId="0" borderId="0" xfId="70" applyBorder="1"/>
    <xf numFmtId="0" fontId="5" fillId="25" borderId="20" xfId="70" applyFill="1" applyBorder="1"/>
    <xf numFmtId="0" fontId="15" fillId="27" borderId="0" xfId="40" applyFont="1" applyFill="1" applyBorder="1" applyAlignment="1">
      <alignment horizontal="left"/>
    </xf>
    <xf numFmtId="0" fontId="19" fillId="25" borderId="0" xfId="70" applyFont="1" applyFill="1" applyBorder="1" applyAlignment="1">
      <alignment horizontal="left"/>
    </xf>
    <xf numFmtId="0" fontId="19" fillId="26" borderId="0" xfId="70" applyFont="1" applyFill="1" applyBorder="1" applyAlignment="1">
      <alignment horizontal="right"/>
    </xf>
    <xf numFmtId="167" fontId="86" fillId="26" borderId="0" xfId="40" applyNumberFormat="1" applyFont="1" applyFill="1" applyBorder="1" applyAlignment="1">
      <alignment horizontal="right" wrapText="1"/>
    </xf>
    <xf numFmtId="0" fontId="32" fillId="25" borderId="0" xfId="70" applyFont="1" applyFill="1" applyBorder="1"/>
    <xf numFmtId="0" fontId="0" fillId="26" borderId="0" xfId="0" applyFill="1"/>
    <xf numFmtId="0" fontId="17" fillId="30" borderId="54" xfId="52" applyFont="1" applyFill="1" applyBorder="1" applyAlignment="1">
      <alignment horizontal="center" vertical="center"/>
    </xf>
    <xf numFmtId="0" fontId="14" fillId="25" borderId="11" xfId="62" applyFont="1" applyFill="1" applyBorder="1" applyAlignment="1">
      <alignment horizontal="center"/>
    </xf>
    <xf numFmtId="0" fontId="15" fillId="25" borderId="0" xfId="62" applyFont="1" applyFill="1" applyBorder="1" applyAlignment="1">
      <alignment horizontal="left" indent="1"/>
    </xf>
    <xf numFmtId="0" fontId="73" fillId="25" borderId="0" xfId="62" applyFont="1" applyFill="1" applyBorder="1" applyAlignment="1">
      <alignment horizontal="left"/>
    </xf>
    <xf numFmtId="0" fontId="12" fillId="25" borderId="0" xfId="70" applyFont="1" applyFill="1" applyBorder="1" applyAlignment="1">
      <alignment horizontal="right"/>
    </xf>
    <xf numFmtId="0" fontId="48" fillId="25" borderId="0" xfId="70" applyFont="1" applyFill="1"/>
    <xf numFmtId="0" fontId="48" fillId="25" borderId="20" xfId="70" applyFont="1" applyFill="1" applyBorder="1"/>
    <xf numFmtId="1" fontId="86" fillId="26" borderId="0" xfId="70" applyNumberFormat="1" applyFont="1" applyFill="1" applyBorder="1" applyAlignment="1">
      <alignment horizontal="right"/>
    </xf>
    <xf numFmtId="0" fontId="48" fillId="25" borderId="0" xfId="70" applyFont="1" applyFill="1" applyBorder="1"/>
    <xf numFmtId="0" fontId="48" fillId="0" borderId="0" xfId="70" applyFont="1"/>
    <xf numFmtId="0" fontId="16" fillId="25" borderId="0" xfId="70" applyFont="1" applyFill="1"/>
    <xf numFmtId="0" fontId="16" fillId="25" borderId="20" xfId="70" applyFont="1" applyFill="1" applyBorder="1"/>
    <xf numFmtId="1" fontId="19" fillId="26" borderId="0" xfId="70" applyNumberFormat="1" applyFont="1" applyFill="1" applyBorder="1" applyAlignment="1">
      <alignment horizontal="right"/>
    </xf>
    <xf numFmtId="0" fontId="16" fillId="0" borderId="0" xfId="70" applyFont="1"/>
    <xf numFmtId="0" fontId="15" fillId="26" borderId="0" xfId="70" applyFont="1" applyFill="1" applyBorder="1" applyAlignment="1">
      <alignment horizontal="left"/>
    </xf>
    <xf numFmtId="0" fontId="50" fillId="25" borderId="0" xfId="70" applyFont="1" applyFill="1"/>
    <xf numFmtId="0" fontId="77" fillId="25" borderId="20" xfId="70" applyFont="1" applyFill="1" applyBorder="1"/>
    <xf numFmtId="0" fontId="82" fillId="25" borderId="0" xfId="70" applyFont="1" applyFill="1" applyBorder="1" applyAlignment="1">
      <alignment horizontal="left"/>
    </xf>
    <xf numFmtId="0" fontId="32" fillId="25" borderId="0" xfId="70" applyFont="1" applyFill="1"/>
    <xf numFmtId="0" fontId="84" fillId="25" borderId="20" xfId="70" applyFont="1" applyFill="1" applyBorder="1"/>
    <xf numFmtId="3" fontId="86" fillId="26" borderId="0" xfId="70" applyNumberFormat="1" applyFont="1" applyFill="1" applyBorder="1" applyAlignment="1">
      <alignment horizontal="right"/>
    </xf>
    <xf numFmtId="0" fontId="32" fillId="0" borderId="0" xfId="70" applyFont="1"/>
    <xf numFmtId="3" fontId="8" fillId="25" borderId="0" xfId="70" applyNumberFormat="1" applyFont="1" applyFill="1" applyBorder="1"/>
    <xf numFmtId="0" fontId="74" fillId="25" borderId="20" xfId="70" applyFont="1" applyFill="1" applyBorder="1"/>
    <xf numFmtId="0" fontId="32" fillId="25" borderId="0" xfId="70" applyFont="1" applyFill="1" applyBorder="1" applyAlignment="1"/>
    <xf numFmtId="0" fontId="50" fillId="25" borderId="0" xfId="70" applyFont="1" applyFill="1" applyBorder="1" applyAlignment="1"/>
    <xf numFmtId="0" fontId="5" fillId="26" borderId="20" xfId="70" applyFill="1" applyBorder="1"/>
    <xf numFmtId="0" fontId="51" fillId="26" borderId="0" xfId="70" applyFont="1" applyFill="1" applyBorder="1" applyAlignment="1"/>
    <xf numFmtId="0" fontId="32" fillId="26" borderId="0" xfId="70" applyFont="1" applyFill="1" applyBorder="1"/>
    <xf numFmtId="0" fontId="19" fillId="26" borderId="0" xfId="70" applyFont="1" applyFill="1" applyBorder="1" applyAlignment="1">
      <alignment horizontal="left" wrapText="1"/>
    </xf>
    <xf numFmtId="0" fontId="8" fillId="26" borderId="0" xfId="70" applyFont="1" applyFill="1" applyBorder="1"/>
    <xf numFmtId="0" fontId="50" fillId="26" borderId="0" xfId="70" applyFont="1" applyFill="1" applyBorder="1"/>
    <xf numFmtId="0" fontId="14" fillId="26" borderId="0" xfId="70" applyFont="1" applyFill="1" applyBorder="1" applyAlignment="1">
      <alignment horizontal="center"/>
    </xf>
    <xf numFmtId="0" fontId="14" fillId="26" borderId="0" xfId="70" applyFont="1" applyFill="1" applyBorder="1" applyAlignment="1"/>
    <xf numFmtId="0" fontId="21" fillId="26" borderId="0" xfId="70" applyFont="1" applyFill="1" applyBorder="1" applyAlignment="1">
      <alignment horizontal="left"/>
    </xf>
    <xf numFmtId="0" fontId="13" fillId="25" borderId="0" xfId="70" applyFont="1" applyFill="1"/>
    <xf numFmtId="0" fontId="13" fillId="26" borderId="20" xfId="70" applyFont="1" applyFill="1" applyBorder="1"/>
    <xf numFmtId="0" fontId="14" fillId="26" borderId="0" xfId="70" applyFont="1" applyFill="1" applyBorder="1" applyAlignment="1">
      <alignment horizontal="left" indent="1"/>
    </xf>
    <xf numFmtId="0" fontId="13" fillId="0" borderId="0" xfId="70" applyFont="1"/>
    <xf numFmtId="167" fontId="15" fillId="26" borderId="0" xfId="70" applyNumberFormat="1" applyFont="1" applyFill="1" applyBorder="1" applyAlignment="1">
      <alignment horizontal="center"/>
    </xf>
    <xf numFmtId="165" fontId="12" fillId="26" borderId="0" xfId="70" applyNumberFormat="1" applyFont="1" applyFill="1" applyBorder="1" applyAlignment="1">
      <alignment horizontal="center"/>
    </xf>
    <xf numFmtId="0" fontId="16" fillId="26" borderId="20" xfId="70" applyFont="1" applyFill="1" applyBorder="1"/>
    <xf numFmtId="0" fontId="15" fillId="26" borderId="20" xfId="70" applyFont="1" applyFill="1" applyBorder="1"/>
    <xf numFmtId="0" fontId="6" fillId="26" borderId="0" xfId="70" applyFont="1" applyFill="1" applyBorder="1" applyAlignment="1">
      <alignment horizontal="center" wrapText="1"/>
    </xf>
    <xf numFmtId="0" fontId="6" fillId="26" borderId="0" xfId="70" applyFont="1" applyFill="1" applyBorder="1"/>
    <xf numFmtId="0" fontId="12" fillId="26" borderId="0" xfId="70" applyFont="1" applyFill="1" applyBorder="1" applyAlignment="1">
      <alignment horizontal="left" indent="1"/>
    </xf>
    <xf numFmtId="0" fontId="6" fillId="26" borderId="20" xfId="70" applyFont="1" applyFill="1" applyBorder="1"/>
    <xf numFmtId="0" fontId="87" fillId="26" borderId="0" xfId="70" applyFont="1" applyFill="1" applyBorder="1" applyAlignment="1">
      <alignment horizontal="left"/>
    </xf>
    <xf numFmtId="0" fontId="12" fillId="25" borderId="23" xfId="70" applyFont="1" applyFill="1" applyBorder="1" applyAlignment="1">
      <alignment horizontal="left"/>
    </xf>
    <xf numFmtId="0" fontId="12" fillId="25" borderId="22" xfId="70" applyFont="1" applyFill="1" applyBorder="1" applyAlignment="1">
      <alignment horizontal="left"/>
    </xf>
    <xf numFmtId="0" fontId="8" fillId="25" borderId="0" xfId="70" applyFont="1" applyFill="1" applyBorder="1"/>
    <xf numFmtId="0" fontId="0" fillId="25" borderId="21" xfId="0" applyFill="1" applyBorder="1"/>
    <xf numFmtId="0" fontId="8" fillId="25" borderId="19" xfId="0" applyFont="1" applyFill="1" applyBorder="1"/>
    <xf numFmtId="0" fontId="0" fillId="26" borderId="0" xfId="0" applyFill="1" applyBorder="1" applyAlignment="1">
      <alignment vertical="justify" wrapText="1"/>
    </xf>
    <xf numFmtId="0" fontId="48" fillId="25" borderId="0" xfId="0" applyFont="1" applyFill="1"/>
    <xf numFmtId="0" fontId="48" fillId="25" borderId="0" xfId="0" applyFont="1" applyFill="1" applyBorder="1"/>
    <xf numFmtId="0" fontId="48" fillId="0" borderId="0" xfId="0" applyFont="1"/>
    <xf numFmtId="2" fontId="19" fillId="26" borderId="0" xfId="0" applyNumberFormat="1" applyFont="1" applyFill="1" applyBorder="1" applyAlignment="1">
      <alignment horizontal="right"/>
    </xf>
    <xf numFmtId="0" fontId="0" fillId="0" borderId="0" xfId="0" applyAlignment="1"/>
    <xf numFmtId="164" fontId="15" fillId="27" borderId="0" xfId="40" applyNumberFormat="1" applyFont="1" applyFill="1" applyBorder="1" applyAlignment="1">
      <alignment horizontal="center" wrapText="1"/>
    </xf>
    <xf numFmtId="49" fontId="45" fillId="24" borderId="0" xfId="40" applyNumberFormat="1" applyFont="1" applyFill="1" applyBorder="1" applyAlignment="1">
      <alignment horizontal="center" vertical="center" wrapText="1"/>
    </xf>
    <xf numFmtId="167" fontId="73" fillId="27" borderId="0" xfId="40" applyNumberFormat="1" applyFont="1" applyFill="1" applyBorder="1" applyAlignment="1">
      <alignment horizontal="right" wrapText="1" indent="1"/>
    </xf>
    <xf numFmtId="167" fontId="15" fillId="27" borderId="0" xfId="40" applyNumberFormat="1" applyFont="1" applyFill="1" applyBorder="1" applyAlignment="1">
      <alignment horizontal="right" wrapText="1" indent="1"/>
    </xf>
    <xf numFmtId="165" fontId="73" fillId="27" borderId="0" xfId="58" applyNumberFormat="1" applyFont="1" applyFill="1" applyBorder="1" applyAlignment="1">
      <alignment horizontal="right" wrapText="1" indent="1"/>
    </xf>
    <xf numFmtId="2" fontId="15" fillId="27" borderId="0" xfId="40" applyNumberFormat="1" applyFont="1" applyFill="1" applyBorder="1" applyAlignment="1">
      <alignment horizontal="right" wrapText="1" indent="1"/>
    </xf>
    <xf numFmtId="0" fontId="19" fillId="25" borderId="0" xfId="62" applyFont="1" applyFill="1" applyBorder="1" applyAlignment="1">
      <alignment horizontal="right"/>
    </xf>
    <xf numFmtId="0" fontId="5" fillId="25" borderId="0" xfId="62" applyFill="1" applyBorder="1" applyAlignment="1">
      <alignment vertical="top"/>
    </xf>
    <xf numFmtId="0" fontId="19" fillId="24" borderId="0" xfId="40" applyFont="1" applyFill="1" applyBorder="1" applyAlignment="1">
      <alignment vertical="top"/>
    </xf>
    <xf numFmtId="0" fontId="5" fillId="25" borderId="20" xfId="70" applyFill="1" applyBorder="1" applyAlignment="1">
      <alignment vertical="center"/>
    </xf>
    <xf numFmtId="0" fontId="14" fillId="25" borderId="0" xfId="70" applyFont="1" applyFill="1" applyBorder="1" applyAlignment="1">
      <alignment vertical="center"/>
    </xf>
    <xf numFmtId="0" fontId="14" fillId="25" borderId="0" xfId="62" applyFont="1" applyFill="1" applyBorder="1" applyAlignment="1">
      <alignment horizontal="left" indent="1"/>
    </xf>
    <xf numFmtId="167" fontId="15" fillId="27" borderId="0" xfId="40" applyNumberFormat="1" applyFont="1" applyFill="1" applyBorder="1" applyAlignment="1">
      <alignment horizontal="center" wrapText="1"/>
    </xf>
    <xf numFmtId="0" fontId="15" fillId="25" borderId="0" xfId="70" applyFont="1" applyFill="1" applyBorder="1" applyAlignment="1">
      <alignment horizontal="left"/>
    </xf>
    <xf numFmtId="0" fontId="5" fillId="26" borderId="0" xfId="70" applyFill="1"/>
    <xf numFmtId="0" fontId="19" fillId="25" borderId="0" xfId="70" applyFont="1" applyFill="1" applyBorder="1" applyAlignment="1">
      <alignment horizontal="right"/>
    </xf>
    <xf numFmtId="0" fontId="5" fillId="0" borderId="18" xfId="70" applyFill="1" applyBorder="1"/>
    <xf numFmtId="0" fontId="44" fillId="25" borderId="0" xfId="70" applyFont="1" applyFill="1" applyBorder="1" applyAlignment="1">
      <alignment horizontal="left"/>
    </xf>
    <xf numFmtId="0" fontId="5" fillId="0" borderId="0" xfId="70" applyAlignment="1">
      <alignment horizontal="center"/>
    </xf>
    <xf numFmtId="0" fontId="5" fillId="26" borderId="0" xfId="70" applyFill="1" applyBorder="1" applyAlignment="1">
      <alignment vertical="center"/>
    </xf>
    <xf numFmtId="3" fontId="15" fillId="25" borderId="0" xfId="70" applyNumberFormat="1" applyFont="1" applyFill="1" applyBorder="1" applyAlignment="1">
      <alignment horizontal="right"/>
    </xf>
    <xf numFmtId="0" fontId="6" fillId="25" borderId="0" xfId="70" applyFont="1" applyFill="1" applyAlignment="1">
      <alignment vertical="top"/>
    </xf>
    <xf numFmtId="0" fontId="6" fillId="25" borderId="20" xfId="70" applyFont="1" applyFill="1" applyBorder="1" applyAlignment="1">
      <alignment vertical="top"/>
    </xf>
    <xf numFmtId="0" fontId="6" fillId="0" borderId="0" xfId="70" applyFont="1" applyAlignment="1">
      <alignment vertical="top"/>
    </xf>
    <xf numFmtId="0" fontId="6" fillId="25" borderId="0" xfId="70" applyFont="1" applyFill="1" applyBorder="1" applyAlignment="1">
      <alignment horizontal="center"/>
    </xf>
    <xf numFmtId="0" fontId="8" fillId="25" borderId="0" xfId="70" applyFont="1" applyFill="1" applyBorder="1" applyAlignment="1">
      <alignment vertical="top"/>
    </xf>
    <xf numFmtId="0" fontId="17" fillId="29" borderId="20" xfId="70" applyFont="1" applyFill="1" applyBorder="1" applyAlignment="1">
      <alignment horizontal="center" vertical="center"/>
    </xf>
    <xf numFmtId="0" fontId="5" fillId="0" borderId="0" xfId="70" applyFill="1" applyAlignment="1">
      <alignment vertical="top"/>
    </xf>
    <xf numFmtId="0" fontId="5" fillId="0" borderId="0" xfId="70" applyFill="1" applyBorder="1" applyAlignment="1">
      <alignment vertical="top"/>
    </xf>
    <xf numFmtId="0" fontId="32" fillId="0" borderId="0" xfId="70" applyFont="1" applyFill="1" applyBorder="1"/>
    <xf numFmtId="0" fontId="8" fillId="0" borderId="0" xfId="70" applyFont="1" applyFill="1" applyBorder="1" applyAlignment="1">
      <alignment vertical="top"/>
    </xf>
    <xf numFmtId="0" fontId="96" fillId="35" borderId="0" xfId="68" applyFill="1" applyBorder="1" applyAlignment="1" applyProtection="1"/>
    <xf numFmtId="0" fontId="32" fillId="25" borderId="0" xfId="70" applyFont="1" applyFill="1" applyBorder="1" applyAlignment="1">
      <alignment vertical="top"/>
    </xf>
    <xf numFmtId="0" fontId="15" fillId="25" borderId="0" xfId="70" applyFont="1" applyFill="1" applyBorder="1" applyAlignment="1">
      <alignment vertical="top"/>
    </xf>
    <xf numFmtId="0" fontId="14" fillId="25" borderId="0" xfId="62" applyFont="1" applyFill="1" applyBorder="1" applyAlignment="1">
      <alignment horizontal="left" indent="1"/>
    </xf>
    <xf numFmtId="0" fontId="12" fillId="25" borderId="22" xfId="62" applyFont="1" applyFill="1" applyBorder="1" applyAlignment="1">
      <alignment horizontal="left"/>
    </xf>
    <xf numFmtId="0" fontId="52" fillId="25" borderId="19" xfId="0" applyFont="1" applyFill="1" applyBorder="1"/>
    <xf numFmtId="0" fontId="8" fillId="25" borderId="19" xfId="0" applyFont="1" applyFill="1" applyBorder="1" applyAlignment="1"/>
    <xf numFmtId="0" fontId="5" fillId="0" borderId="0" xfId="62" applyFill="1" applyBorder="1"/>
    <xf numFmtId="3" fontId="5" fillId="25" borderId="0" xfId="70" applyNumberFormat="1" applyFill="1"/>
    <xf numFmtId="0" fontId="14" fillId="25" borderId="18" xfId="70" applyFont="1" applyFill="1" applyBorder="1" applyAlignment="1"/>
    <xf numFmtId="167" fontId="70" fillId="26" borderId="0" xfId="62" applyNumberFormat="1" applyFont="1" applyFill="1" applyBorder="1" applyAlignment="1">
      <alignment horizontal="center"/>
    </xf>
    <xf numFmtId="167" fontId="15" fillId="26" borderId="0" xfId="62" applyNumberFormat="1" applyFont="1" applyFill="1" applyBorder="1" applyAlignment="1">
      <alignment horizontal="center"/>
    </xf>
    <xf numFmtId="164" fontId="54" fillId="26" borderId="0" xfId="40" applyNumberFormat="1" applyFont="1" applyFill="1" applyBorder="1" applyAlignment="1">
      <alignment horizontal="center" wrapText="1"/>
    </xf>
    <xf numFmtId="165" fontId="91" fillId="26" borderId="0" xfId="70" applyNumberFormat="1" applyFont="1" applyFill="1" applyBorder="1"/>
    <xf numFmtId="0" fontId="12" fillId="26" borderId="0" xfId="62" applyFont="1" applyFill="1" applyBorder="1" applyAlignment="1">
      <alignment horizontal="left" indent="1"/>
    </xf>
    <xf numFmtId="0" fontId="12" fillId="26" borderId="0" xfId="62" applyFont="1" applyFill="1" applyBorder="1" applyAlignment="1"/>
    <xf numFmtId="0" fontId="71" fillId="26" borderId="0" xfId="62" applyFont="1" applyFill="1" applyBorder="1" applyAlignment="1">
      <alignment horizontal="left" indent="1"/>
    </xf>
    <xf numFmtId="0" fontId="12" fillId="26" borderId="36" xfId="62" applyFont="1" applyFill="1" applyBorder="1" applyAlignment="1">
      <alignment horizontal="left" indent="1"/>
    </xf>
    <xf numFmtId="0" fontId="12" fillId="26" borderId="36" xfId="62" applyFont="1" applyFill="1" applyBorder="1" applyAlignment="1"/>
    <xf numFmtId="165" fontId="15" fillId="26" borderId="0" xfId="70" applyNumberFormat="1" applyFont="1" applyFill="1" applyBorder="1" applyAlignment="1">
      <alignment horizontal="center"/>
    </xf>
    <xf numFmtId="0" fontId="5" fillId="25" borderId="19" xfId="70" applyFill="1" applyBorder="1"/>
    <xf numFmtId="0" fontId="78" fillId="26" borderId="15" xfId="70" applyFont="1" applyFill="1" applyBorder="1" applyAlignment="1">
      <alignment vertical="center"/>
    </xf>
    <xf numFmtId="0" fontId="101" fillId="26" borderId="16" xfId="70" applyFont="1" applyFill="1" applyBorder="1" applyAlignment="1">
      <alignment vertical="center"/>
    </xf>
    <xf numFmtId="0" fontId="101" fillId="26" borderId="17" xfId="70" applyFont="1" applyFill="1" applyBorder="1" applyAlignment="1">
      <alignment vertical="center"/>
    </xf>
    <xf numFmtId="0" fontId="59" fillId="25" borderId="0" xfId="70" applyFont="1" applyFill="1"/>
    <xf numFmtId="0" fontId="59" fillId="25" borderId="0" xfId="70" applyFont="1" applyFill="1" applyBorder="1"/>
    <xf numFmtId="0" fontId="62" fillId="25" borderId="19" xfId="70" applyFont="1" applyFill="1" applyBorder="1"/>
    <xf numFmtId="0" fontId="59" fillId="0" borderId="0" xfId="70" applyFont="1"/>
    <xf numFmtId="0" fontId="60" fillId="0" borderId="0" xfId="70" applyFont="1"/>
    <xf numFmtId="0" fontId="60" fillId="25" borderId="0" xfId="70" applyFont="1" applyFill="1"/>
    <xf numFmtId="0" fontId="60" fillId="25" borderId="0" xfId="70" applyFont="1" applyFill="1" applyBorder="1"/>
    <xf numFmtId="0" fontId="66" fillId="25" borderId="19" xfId="70" applyFont="1" applyFill="1" applyBorder="1"/>
    <xf numFmtId="0" fontId="60" fillId="26" borderId="0" xfId="70" applyFont="1" applyFill="1"/>
    <xf numFmtId="0" fontId="8" fillId="25" borderId="0" xfId="70" applyFont="1" applyFill="1" applyBorder="1" applyAlignment="1">
      <alignment vertical="center"/>
    </xf>
    <xf numFmtId="0" fontId="5" fillId="0" borderId="0" xfId="70" applyBorder="1" applyAlignment="1">
      <alignment vertical="center"/>
    </xf>
    <xf numFmtId="0" fontId="17" fillId="30" borderId="19" xfId="70" applyFont="1" applyFill="1" applyBorder="1" applyAlignment="1">
      <alignment horizontal="center" vertical="center"/>
    </xf>
    <xf numFmtId="3" fontId="6" fillId="25" borderId="22" xfId="70" applyNumberFormat="1" applyFont="1" applyFill="1" applyBorder="1" applyAlignment="1">
      <alignment horizontal="center"/>
    </xf>
    <xf numFmtId="0" fontId="6" fillId="25" borderId="22" xfId="70" applyFont="1" applyFill="1" applyBorder="1" applyAlignment="1">
      <alignment horizontal="center"/>
    </xf>
    <xf numFmtId="3" fontId="6" fillId="25" borderId="0" xfId="70" applyNumberFormat="1" applyFont="1" applyFill="1" applyBorder="1" applyAlignment="1">
      <alignment horizontal="center"/>
    </xf>
    <xf numFmtId="0" fontId="18" fillId="26" borderId="16" xfId="70" applyFont="1" applyFill="1" applyBorder="1" applyAlignment="1">
      <alignment vertical="center"/>
    </xf>
    <xf numFmtId="0" fontId="54" fillId="26" borderId="16" xfId="70" applyFont="1" applyFill="1" applyBorder="1" applyAlignment="1">
      <alignment horizontal="center" vertical="center"/>
    </xf>
    <xf numFmtId="0" fontId="54" fillId="26" borderId="17" xfId="70" applyFont="1" applyFill="1" applyBorder="1" applyAlignment="1">
      <alignment horizontal="center" vertical="center"/>
    </xf>
    <xf numFmtId="0" fontId="18" fillId="25" borderId="0" xfId="70" applyFont="1" applyFill="1" applyBorder="1" applyAlignment="1">
      <alignment vertical="center"/>
    </xf>
    <xf numFmtId="0" fontId="54" fillId="25" borderId="0" xfId="70" applyFont="1" applyFill="1" applyBorder="1" applyAlignment="1">
      <alignment horizontal="center" vertical="center"/>
    </xf>
    <xf numFmtId="0" fontId="74" fillId="25" borderId="0" xfId="70" applyFont="1" applyFill="1"/>
    <xf numFmtId="0" fontId="74" fillId="0" borderId="0" xfId="70" applyFont="1" applyFill="1"/>
    <xf numFmtId="165" fontId="76" fillId="26" borderId="0" xfId="70" applyNumberFormat="1" applyFont="1" applyFill="1" applyBorder="1" applyAlignment="1">
      <alignment horizontal="right" vertical="center"/>
    </xf>
    <xf numFmtId="165" fontId="15" fillId="26" borderId="0" xfId="70" applyNumberFormat="1" applyFont="1" applyFill="1" applyBorder="1" applyAlignment="1">
      <alignment horizontal="right" vertical="center"/>
    </xf>
    <xf numFmtId="165" fontId="6" fillId="25" borderId="0" xfId="70" applyNumberFormat="1" applyFont="1" applyFill="1" applyBorder="1" applyAlignment="1">
      <alignment horizontal="right" vertical="center"/>
    </xf>
    <xf numFmtId="0" fontId="73" fillId="25" borderId="0" xfId="70" applyFont="1" applyFill="1" applyBorder="1" applyAlignment="1">
      <alignment horizontal="center" vertical="center"/>
    </xf>
    <xf numFmtId="165" fontId="76" fillId="25" borderId="0" xfId="70" applyNumberFormat="1" applyFont="1" applyFill="1" applyBorder="1" applyAlignment="1">
      <alignment horizontal="center" vertical="center"/>
    </xf>
    <xf numFmtId="165" fontId="73" fillId="26" borderId="0" xfId="70" applyNumberFormat="1" applyFont="1" applyFill="1" applyBorder="1" applyAlignment="1">
      <alignment horizontal="right" vertical="center" wrapText="1"/>
    </xf>
    <xf numFmtId="0" fontId="77" fillId="25" borderId="0" xfId="70" applyFont="1" applyFill="1" applyAlignment="1">
      <alignment vertical="center"/>
    </xf>
    <xf numFmtId="0" fontId="77" fillId="25" borderId="20" xfId="70" applyFont="1" applyFill="1" applyBorder="1" applyAlignment="1">
      <alignment vertical="center"/>
    </xf>
    <xf numFmtId="0" fontId="77" fillId="0" borderId="0" xfId="70" applyFont="1" applyFill="1" applyBorder="1" applyAlignment="1">
      <alignment vertical="center"/>
    </xf>
    <xf numFmtId="165" fontId="73" fillId="26" borderId="0" xfId="70" applyNumberFormat="1" applyFont="1" applyFill="1" applyBorder="1" applyAlignment="1">
      <alignment horizontal="right" vertical="center"/>
    </xf>
    <xf numFmtId="0" fontId="77" fillId="0" borderId="0" xfId="70" applyFont="1" applyFill="1" applyAlignment="1">
      <alignment vertical="center"/>
    </xf>
    <xf numFmtId="49" fontId="15" fillId="25" borderId="0" xfId="70" applyNumberFormat="1" applyFont="1" applyFill="1" applyBorder="1" applyAlignment="1">
      <alignment horizontal="left" indent="1"/>
    </xf>
    <xf numFmtId="165" fontId="6" fillId="25" borderId="0" xfId="70" applyNumberFormat="1" applyFont="1" applyFill="1" applyBorder="1" applyAlignment="1">
      <alignment horizontal="center" vertical="center"/>
    </xf>
    <xf numFmtId="49" fontId="76" fillId="25" borderId="0" xfId="70" applyNumberFormat="1" applyFont="1" applyFill="1" applyBorder="1" applyAlignment="1">
      <alignment horizontal="left" indent="1"/>
    </xf>
    <xf numFmtId="0" fontId="27" fillId="25" borderId="0" xfId="70" applyFont="1" applyFill="1"/>
    <xf numFmtId="0" fontId="27" fillId="25" borderId="20" xfId="70" applyFont="1" applyFill="1" applyBorder="1"/>
    <xf numFmtId="49" fontId="14" fillId="25" borderId="0" xfId="70" applyNumberFormat="1" applyFont="1" applyFill="1" applyBorder="1" applyAlignment="1">
      <alignment horizontal="left" indent="1"/>
    </xf>
    <xf numFmtId="0" fontId="27" fillId="0" borderId="0" xfId="70" applyFont="1" applyFill="1"/>
    <xf numFmtId="0" fontId="73" fillId="25" borderId="0" xfId="70" applyFont="1" applyFill="1"/>
    <xf numFmtId="0" fontId="73" fillId="25" borderId="20" xfId="70" applyFont="1" applyFill="1" applyBorder="1"/>
    <xf numFmtId="49" fontId="73" fillId="25" borderId="0" xfId="70" applyNumberFormat="1" applyFont="1" applyFill="1" applyBorder="1" applyAlignment="1">
      <alignment horizontal="left" indent="1"/>
    </xf>
    <xf numFmtId="0" fontId="73" fillId="0" borderId="0" xfId="70" applyFont="1" applyFill="1"/>
    <xf numFmtId="0" fontId="59" fillId="25" borderId="20" xfId="70" applyFont="1" applyFill="1" applyBorder="1"/>
    <xf numFmtId="0" fontId="58" fillId="25" borderId="0" xfId="70" applyFont="1" applyFill="1" applyBorder="1" applyAlignment="1">
      <alignment horizontal="left"/>
    </xf>
    <xf numFmtId="0" fontId="58" fillId="25" borderId="0" xfId="70" applyFont="1" applyFill="1" applyBorder="1" applyAlignment="1">
      <alignment horizontal="justify" vertical="center"/>
    </xf>
    <xf numFmtId="165" fontId="58" fillId="25" borderId="0" xfId="70" applyNumberFormat="1" applyFont="1" applyFill="1" applyBorder="1" applyAlignment="1">
      <alignment horizontal="center" vertical="center"/>
    </xf>
    <xf numFmtId="165" fontId="58" fillId="25" borderId="0" xfId="70" applyNumberFormat="1" applyFont="1" applyFill="1" applyBorder="1" applyAlignment="1">
      <alignment horizontal="right" vertical="center" wrapText="1"/>
    </xf>
    <xf numFmtId="0" fontId="17" fillId="30" borderId="20" xfId="70" applyFont="1" applyFill="1" applyBorder="1" applyAlignment="1">
      <alignment horizontal="center" vertical="center"/>
    </xf>
    <xf numFmtId="49" fontId="6" fillId="25" borderId="0" xfId="70" applyNumberFormat="1" applyFont="1" applyFill="1" applyBorder="1" applyAlignment="1">
      <alignment horizontal="center"/>
    </xf>
    <xf numFmtId="49" fontId="15" fillId="25" borderId="0" xfId="70" applyNumberFormat="1" applyFont="1" applyFill="1" applyBorder="1" applyAlignment="1">
      <alignment horizontal="center"/>
    </xf>
    <xf numFmtId="0" fontId="15" fillId="25" borderId="0" xfId="70" applyNumberFormat="1" applyFont="1" applyFill="1" applyBorder="1" applyAlignment="1">
      <alignment horizontal="center"/>
    </xf>
    <xf numFmtId="3" fontId="5" fillId="0" borderId="0" xfId="70" applyNumberFormat="1" applyAlignment="1">
      <alignment horizontal="center"/>
    </xf>
    <xf numFmtId="0" fontId="73" fillId="25" borderId="0" xfId="70" applyFont="1" applyFill="1" applyBorder="1" applyAlignment="1">
      <alignment horizontal="left"/>
    </xf>
    <xf numFmtId="0" fontId="33" fillId="25" borderId="0" xfId="70" applyFont="1" applyFill="1" applyAlignment="1">
      <alignment vertical="center"/>
    </xf>
    <xf numFmtId="0" fontId="33" fillId="25" borderId="20" xfId="70" applyFont="1" applyFill="1" applyBorder="1" applyAlignment="1">
      <alignment vertical="center"/>
    </xf>
    <xf numFmtId="0" fontId="73" fillId="25" borderId="0" xfId="70" applyFont="1" applyFill="1" applyBorder="1" applyAlignment="1">
      <alignment horizontal="left" vertical="center"/>
    </xf>
    <xf numFmtId="0" fontId="82" fillId="25" borderId="0" xfId="70" applyFont="1" applyFill="1" applyBorder="1" applyAlignment="1">
      <alignment horizontal="left" vertical="center"/>
    </xf>
    <xf numFmtId="0" fontId="33" fillId="0" borderId="0" xfId="70" applyFont="1" applyAlignment="1">
      <alignment vertical="center"/>
    </xf>
    <xf numFmtId="0" fontId="33" fillId="26" borderId="0" xfId="70" applyFont="1" applyFill="1" applyBorder="1" applyAlignment="1">
      <alignment vertical="center"/>
    </xf>
    <xf numFmtId="0" fontId="35" fillId="26" borderId="0" xfId="70" applyFont="1" applyFill="1" applyBorder="1" applyAlignment="1">
      <alignment vertical="center"/>
    </xf>
    <xf numFmtId="0" fontId="33" fillId="0" borderId="0" xfId="70" applyFont="1" applyBorder="1" applyAlignment="1">
      <alignment vertical="center"/>
    </xf>
    <xf numFmtId="164" fontId="5" fillId="26" borderId="0" xfId="70" applyNumberFormat="1" applyFill="1" applyBorder="1"/>
    <xf numFmtId="0" fontId="16" fillId="25" borderId="0" xfId="70" applyFont="1" applyFill="1" applyBorder="1" applyAlignment="1">
      <alignment vertical="center"/>
    </xf>
    <xf numFmtId="0" fontId="7" fillId="25" borderId="0" xfId="70" applyFont="1" applyFill="1" applyBorder="1" applyAlignment="1">
      <alignment vertical="center"/>
    </xf>
    <xf numFmtId="0" fontId="33" fillId="25" borderId="20" xfId="70" applyFont="1" applyFill="1" applyBorder="1"/>
    <xf numFmtId="0" fontId="35" fillId="25" borderId="0" xfId="70" applyFont="1" applyFill="1" applyBorder="1"/>
    <xf numFmtId="3" fontId="15" fillId="25" borderId="0" xfId="70" applyNumberFormat="1" applyFont="1" applyFill="1" applyBorder="1"/>
    <xf numFmtId="0" fontId="12" fillId="25" borderId="0" xfId="70" applyFont="1" applyFill="1" applyAlignment="1"/>
    <xf numFmtId="0" fontId="12" fillId="25" borderId="20" xfId="70" applyFont="1" applyFill="1" applyBorder="1" applyAlignment="1"/>
    <xf numFmtId="0" fontId="12" fillId="0" borderId="0" xfId="70" applyFont="1" applyAlignment="1"/>
    <xf numFmtId="3" fontId="6" fillId="25" borderId="0" xfId="70" applyNumberFormat="1" applyFont="1" applyFill="1" applyBorder="1"/>
    <xf numFmtId="0" fontId="5" fillId="0" borderId="20" xfId="70" applyBorder="1"/>
    <xf numFmtId="0" fontId="19" fillId="25" borderId="0" xfId="70" applyFont="1" applyFill="1" applyBorder="1" applyAlignment="1">
      <alignment vertical="center"/>
    </xf>
    <xf numFmtId="0" fontId="15" fillId="25" borderId="0" xfId="70" applyFont="1" applyFill="1" applyBorder="1" applyAlignment="1">
      <alignment horizontal="left" vertical="center"/>
    </xf>
    <xf numFmtId="0" fontId="17" fillId="38" borderId="20" xfId="70" applyFont="1" applyFill="1" applyBorder="1" applyAlignment="1">
      <alignment horizontal="center" vertical="center"/>
    </xf>
    <xf numFmtId="0" fontId="14" fillId="24" borderId="0" xfId="40" applyFont="1" applyFill="1" applyBorder="1" applyAlignment="1">
      <alignment horizontal="left" indent="2"/>
    </xf>
    <xf numFmtId="0" fontId="14" fillId="25" borderId="18" xfId="70" applyFont="1" applyFill="1" applyBorder="1" applyAlignment="1">
      <alignment horizontal="right"/>
    </xf>
    <xf numFmtId="0" fontId="82" fillId="26" borderId="0" xfId="70" applyFont="1" applyFill="1" applyBorder="1" applyAlignment="1">
      <alignment horizontal="left"/>
    </xf>
    <xf numFmtId="0" fontId="32" fillId="24" borderId="0" xfId="40" applyFont="1" applyFill="1" applyBorder="1" applyAlignment="1">
      <alignment horizontal="left" vertical="top" wrapText="1"/>
    </xf>
    <xf numFmtId="3" fontId="82" fillId="26" borderId="0" xfId="70" applyNumberFormat="1" applyFont="1" applyFill="1" applyBorder="1" applyAlignment="1">
      <alignment horizontal="left"/>
    </xf>
    <xf numFmtId="49" fontId="15" fillId="25" borderId="0" xfId="70" applyNumberFormat="1" applyFont="1" applyFill="1" applyBorder="1" applyAlignment="1">
      <alignment horizontal="left"/>
    </xf>
    <xf numFmtId="3" fontId="5" fillId="0" borderId="0" xfId="70" applyNumberFormat="1" applyFill="1" applyAlignment="1">
      <alignment horizontal="center"/>
    </xf>
    <xf numFmtId="3" fontId="14" fillId="26" borderId="0" xfId="40" applyNumberFormat="1" applyFont="1" applyFill="1" applyBorder="1" applyAlignment="1">
      <alignment horizontal="right" wrapText="1"/>
    </xf>
    <xf numFmtId="3" fontId="12" fillId="26" borderId="10" xfId="70" applyNumberFormat="1" applyFont="1" applyFill="1" applyBorder="1" applyAlignment="1">
      <alignment horizontal="center"/>
    </xf>
    <xf numFmtId="3" fontId="5" fillId="26" borderId="0" xfId="70" applyNumberFormat="1" applyFill="1" applyBorder="1" applyAlignment="1">
      <alignment horizontal="center"/>
    </xf>
    <xf numFmtId="164" fontId="73" fillId="26" borderId="0" xfId="40" applyNumberFormat="1" applyFont="1" applyFill="1" applyBorder="1" applyAlignment="1">
      <alignment horizontal="right" indent="1"/>
    </xf>
    <xf numFmtId="0" fontId="74" fillId="26" borderId="0" xfId="70" applyFont="1" applyFill="1"/>
    <xf numFmtId="165" fontId="74" fillId="26" borderId="0" xfId="70" applyNumberFormat="1" applyFont="1" applyFill="1" applyBorder="1" applyAlignment="1">
      <alignment horizontal="center" vertical="center"/>
    </xf>
    <xf numFmtId="165" fontId="5" fillId="26" borderId="0" xfId="70" applyNumberFormat="1" applyFont="1" applyFill="1" applyBorder="1" applyAlignment="1">
      <alignment horizontal="center" vertical="center"/>
    </xf>
    <xf numFmtId="0" fontId="77" fillId="26" borderId="0" xfId="70" applyFont="1" applyFill="1" applyAlignment="1">
      <alignment vertical="center"/>
    </xf>
    <xf numFmtId="165" fontId="27" fillId="26" borderId="0" xfId="70" applyNumberFormat="1" applyFont="1" applyFill="1" applyBorder="1" applyAlignment="1">
      <alignment horizontal="center" vertical="center"/>
    </xf>
    <xf numFmtId="165" fontId="73" fillId="26" borderId="0" xfId="70" applyNumberFormat="1" applyFont="1" applyFill="1" applyBorder="1" applyAlignment="1">
      <alignment horizontal="center" vertical="center"/>
    </xf>
    <xf numFmtId="0" fontId="15" fillId="26" borderId="0" xfId="70" applyNumberFormat="1" applyFont="1" applyFill="1" applyBorder="1" applyAlignment="1">
      <alignment horizontal="right"/>
    </xf>
    <xf numFmtId="164" fontId="5" fillId="0" borderId="0" xfId="70" applyNumberFormat="1"/>
    <xf numFmtId="0" fontId="14" fillId="25" borderId="59" xfId="62" applyFont="1" applyFill="1" applyBorder="1" applyAlignment="1">
      <alignment horizontal="center"/>
    </xf>
    <xf numFmtId="0" fontId="14" fillId="25" borderId="60" xfId="62" applyFont="1" applyFill="1" applyBorder="1" applyAlignment="1">
      <alignment horizontal="center"/>
    </xf>
    <xf numFmtId="0" fontId="15" fillId="25" borderId="0" xfId="0" applyFont="1" applyFill="1" applyBorder="1" applyAlignment="1">
      <alignment horizontal="left"/>
    </xf>
    <xf numFmtId="0" fontId="19" fillId="25" borderId="0" xfId="0" applyFont="1" applyFill="1" applyBorder="1" applyAlignment="1">
      <alignment horizontal="right"/>
    </xf>
    <xf numFmtId="0" fontId="14" fillId="25" borderId="11" xfId="0" applyFont="1" applyFill="1" applyBorder="1" applyAlignment="1">
      <alignment horizontal="center"/>
    </xf>
    <xf numFmtId="0" fontId="8" fillId="25" borderId="0" xfId="0" applyFont="1" applyFill="1" applyBorder="1"/>
    <xf numFmtId="0" fontId="13" fillId="25" borderId="0" xfId="0" applyFont="1" applyFill="1" applyBorder="1"/>
    <xf numFmtId="0" fontId="27" fillId="26" borderId="0" xfId="62" applyFont="1" applyFill="1" applyBorder="1"/>
    <xf numFmtId="3" fontId="15" fillId="26" borderId="0" xfId="62" applyNumberFormat="1" applyFont="1" applyFill="1" applyBorder="1" applyAlignment="1">
      <alignment horizontal="right" indent="2"/>
    </xf>
    <xf numFmtId="0" fontId="59" fillId="26" borderId="0" xfId="62" applyFont="1" applyFill="1" applyBorder="1" applyAlignment="1"/>
    <xf numFmtId="0" fontId="16" fillId="26" borderId="0" xfId="62" applyFont="1" applyFill="1" applyBorder="1"/>
    <xf numFmtId="0" fontId="19" fillId="26" borderId="0" xfId="70" applyFont="1" applyFill="1" applyBorder="1" applyAlignment="1">
      <alignment horizontal="left"/>
    </xf>
    <xf numFmtId="0" fontId="73" fillId="25" borderId="0" xfId="70" applyFont="1" applyFill="1" applyBorder="1" applyAlignment="1"/>
    <xf numFmtId="167" fontId="33" fillId="0" borderId="0" xfId="70" applyNumberFormat="1" applyFont="1" applyBorder="1" applyAlignment="1">
      <alignment vertical="center"/>
    </xf>
    <xf numFmtId="0" fontId="73" fillId="25" borderId="20" xfId="70" applyFont="1" applyFill="1" applyBorder="1" applyAlignment="1">
      <alignment horizontal="left" indent="1"/>
    </xf>
    <xf numFmtId="0" fontId="5" fillId="44" borderId="0" xfId="70" applyFill="1" applyBorder="1"/>
    <xf numFmtId="0" fontId="15" fillId="44" borderId="0" xfId="70" applyFont="1" applyFill="1" applyBorder="1"/>
    <xf numFmtId="164" fontId="15" fillId="45" borderId="0" xfId="40" applyNumberFormat="1" applyFont="1" applyFill="1" applyBorder="1" applyAlignment="1">
      <alignment horizontal="center" wrapText="1"/>
    </xf>
    <xf numFmtId="0" fontId="8" fillId="44" borderId="0" xfId="70" applyFont="1" applyFill="1" applyBorder="1"/>
    <xf numFmtId="0" fontId="5" fillId="35" borderId="0" xfId="70" applyFill="1" applyBorder="1"/>
    <xf numFmtId="164" fontId="5" fillId="35" borderId="0" xfId="70" applyNumberFormat="1" applyFill="1" applyBorder="1"/>
    <xf numFmtId="0" fontId="19" fillId="35" borderId="0" xfId="70" applyFont="1" applyFill="1" applyBorder="1" applyAlignment="1">
      <alignment horizontal="right"/>
    </xf>
    <xf numFmtId="0" fontId="8" fillId="35" borderId="0" xfId="70" applyFont="1" applyFill="1" applyBorder="1"/>
    <xf numFmtId="0" fontId="107" fillId="0" borderId="0" xfId="70" applyFont="1" applyBorder="1" applyAlignment="1">
      <alignment vertical="center"/>
    </xf>
    <xf numFmtId="0" fontId="107" fillId="0" borderId="0" xfId="70" applyFont="1" applyBorder="1"/>
    <xf numFmtId="0" fontId="108" fillId="0" borderId="0" xfId="70" applyFont="1" applyBorder="1" applyAlignment="1">
      <alignment wrapText="1"/>
    </xf>
    <xf numFmtId="0" fontId="107" fillId="0" borderId="0" xfId="70" applyFont="1"/>
    <xf numFmtId="167" fontId="107" fillId="0" borderId="0" xfId="70" applyNumberFormat="1" applyFont="1" applyBorder="1" applyAlignment="1">
      <alignment vertical="center"/>
    </xf>
    <xf numFmtId="165" fontId="107" fillId="0" borderId="0" xfId="70" applyNumberFormat="1" applyFont="1" applyBorder="1" applyAlignment="1">
      <alignment vertical="center"/>
    </xf>
    <xf numFmtId="0" fontId="5" fillId="0" borderId="0" xfId="70" applyFill="1" applyAlignment="1">
      <alignment vertical="center"/>
    </xf>
    <xf numFmtId="0" fontId="5" fillId="0" borderId="20" xfId="70" applyFill="1" applyBorder="1" applyAlignment="1">
      <alignment vertical="center"/>
    </xf>
    <xf numFmtId="0" fontId="5" fillId="0" borderId="0" xfId="70" applyFill="1" applyBorder="1" applyAlignment="1">
      <alignment vertical="center"/>
    </xf>
    <xf numFmtId="0" fontId="107" fillId="0" borderId="0" xfId="70" applyFont="1" applyFill="1" applyBorder="1" applyAlignment="1">
      <alignment vertical="center"/>
    </xf>
    <xf numFmtId="0" fontId="5" fillId="26" borderId="0" xfId="70" applyFill="1" applyAlignment="1">
      <alignment vertical="center"/>
    </xf>
    <xf numFmtId="0" fontId="14" fillId="26" borderId="11" xfId="62" applyFont="1" applyFill="1" applyBorder="1" applyAlignment="1">
      <alignment horizontal="center" vertical="center"/>
    </xf>
    <xf numFmtId="0" fontId="33" fillId="0" borderId="0" xfId="70" applyFont="1" applyFill="1"/>
    <xf numFmtId="0" fontId="109" fillId="46" borderId="0" xfId="70" applyFont="1" applyFill="1" applyBorder="1"/>
    <xf numFmtId="0" fontId="109" fillId="46" borderId="0" xfId="70" applyFont="1" applyFill="1" applyBorder="1" applyAlignment="1">
      <alignment vertical="center"/>
    </xf>
    <xf numFmtId="167" fontId="73" fillId="26" borderId="0" xfId="59" applyNumberFormat="1" applyFont="1" applyFill="1" applyBorder="1" applyAlignment="1">
      <alignment horizontal="right"/>
    </xf>
    <xf numFmtId="167" fontId="15" fillId="26" borderId="0" xfId="59" applyNumberFormat="1" applyFont="1" applyFill="1" applyBorder="1" applyAlignment="1">
      <alignment horizontal="right"/>
    </xf>
    <xf numFmtId="167" fontId="15" fillId="26" borderId="0" xfId="59" applyNumberFormat="1" applyFont="1" applyFill="1" applyBorder="1" applyAlignment="1">
      <alignment horizontal="right" indent="1"/>
    </xf>
    <xf numFmtId="0" fontId="14" fillId="25" borderId="11" xfId="70" applyFont="1" applyFill="1" applyBorder="1" applyAlignment="1">
      <alignment horizontal="center"/>
    </xf>
    <xf numFmtId="2" fontId="12" fillId="26" borderId="0" xfId="62" applyNumberFormat="1" applyFont="1" applyFill="1" applyBorder="1" applyAlignment="1">
      <alignment horizontal="left" indent="1"/>
    </xf>
    <xf numFmtId="0" fontId="19" fillId="25" borderId="0" xfId="70" applyFont="1" applyFill="1" applyBorder="1" applyAlignment="1">
      <alignment horizontal="right"/>
    </xf>
    <xf numFmtId="0" fontId="5" fillId="25" borderId="20" xfId="70" applyFill="1" applyBorder="1" applyAlignment="1"/>
    <xf numFmtId="0" fontId="15" fillId="24" borderId="0" xfId="61" applyFont="1" applyFill="1" applyBorder="1" applyAlignment="1">
      <alignment horizontal="left"/>
    </xf>
    <xf numFmtId="0" fontId="97" fillId="27" borderId="0" xfId="61" applyFont="1" applyFill="1" applyBorder="1" applyAlignment="1">
      <alignment horizontal="left"/>
    </xf>
    <xf numFmtId="0" fontId="15" fillId="24" borderId="0" xfId="61" applyFont="1" applyFill="1" applyBorder="1" applyAlignment="1"/>
    <xf numFmtId="0" fontId="14" fillId="24" borderId="0" xfId="40" applyFont="1" applyFill="1" applyBorder="1" applyAlignment="1" applyProtection="1">
      <alignment horizontal="left" indent="1"/>
    </xf>
    <xf numFmtId="0" fontId="19" fillId="24" borderId="0" xfId="40" applyFont="1" applyFill="1" applyBorder="1" applyAlignment="1" applyProtection="1">
      <alignment horizontal="left" indent="1"/>
    </xf>
    <xf numFmtId="168" fontId="15" fillId="24" borderId="0" xfId="40" applyNumberFormat="1" applyFont="1" applyFill="1" applyBorder="1" applyAlignment="1" applyProtection="1">
      <alignment horizontal="right" wrapText="1"/>
    </xf>
    <xf numFmtId="0" fontId="14" fillId="24" borderId="0" xfId="40" applyFont="1" applyFill="1" applyBorder="1" applyProtection="1"/>
    <xf numFmtId="0" fontId="15" fillId="24" borderId="0" xfId="40" applyFont="1" applyFill="1" applyBorder="1" applyProtection="1"/>
    <xf numFmtId="0" fontId="73" fillId="24" borderId="0" xfId="40" applyFont="1" applyFill="1" applyBorder="1" applyProtection="1"/>
    <xf numFmtId="0" fontId="14" fillId="24" borderId="0" xfId="40" applyFont="1" applyFill="1" applyBorder="1" applyAlignment="1" applyProtection="1">
      <alignment horizontal="left"/>
    </xf>
    <xf numFmtId="0" fontId="73" fillId="44" borderId="0" xfId="70" applyFont="1" applyFill="1" applyBorder="1" applyAlignment="1">
      <alignment horizontal="right"/>
    </xf>
    <xf numFmtId="167" fontId="73" fillId="25" borderId="0" xfId="59" applyNumberFormat="1" applyFont="1" applyFill="1" applyBorder="1" applyAlignment="1">
      <alignment horizontal="right" indent="1"/>
    </xf>
    <xf numFmtId="170" fontId="14" fillId="25" borderId="11" xfId="70" applyNumberFormat="1" applyFont="1" applyFill="1" applyBorder="1" applyAlignment="1">
      <alignment horizontal="center"/>
    </xf>
    <xf numFmtId="171" fontId="19" fillId="26" borderId="0" xfId="40" applyNumberFormat="1" applyFont="1" applyFill="1" applyBorder="1" applyAlignment="1">
      <alignment horizontal="right" wrapText="1"/>
    </xf>
    <xf numFmtId="171" fontId="19" fillId="25" borderId="0" xfId="40" applyNumberFormat="1" applyFont="1" applyFill="1" applyBorder="1" applyAlignment="1">
      <alignment horizontal="right" wrapText="1"/>
    </xf>
    <xf numFmtId="0" fontId="14" fillId="25" borderId="11" xfId="70" applyFont="1" applyFill="1" applyBorder="1" applyAlignment="1" applyProtection="1">
      <alignment horizontal="center"/>
    </xf>
    <xf numFmtId="0" fontId="14" fillId="25" borderId="12" xfId="70" applyFont="1" applyFill="1" applyBorder="1" applyAlignment="1" applyProtection="1">
      <alignment horizontal="center"/>
    </xf>
    <xf numFmtId="165" fontId="15" fillId="27" borderId="0" xfId="40" applyNumberFormat="1" applyFont="1" applyFill="1" applyBorder="1" applyAlignment="1">
      <alignment horizontal="right" wrapText="1" indent="1"/>
    </xf>
    <xf numFmtId="0" fontId="50" fillId="25" borderId="0" xfId="70" applyFont="1" applyFill="1" applyAlignment="1"/>
    <xf numFmtId="0" fontId="50" fillId="0" borderId="0" xfId="70" applyFont="1" applyBorder="1" applyAlignment="1"/>
    <xf numFmtId="0" fontId="87" fillId="25" borderId="0" xfId="70" applyFont="1" applyFill="1" applyBorder="1" applyAlignment="1">
      <alignment horizontal="left"/>
    </xf>
    <xf numFmtId="0" fontId="8" fillId="25" borderId="0" xfId="70" applyFont="1" applyFill="1" applyBorder="1" applyAlignment="1"/>
    <xf numFmtId="0" fontId="50" fillId="0" borderId="0" xfId="70" applyFont="1" applyAlignment="1"/>
    <xf numFmtId="167" fontId="6" fillId="26" borderId="0" xfId="70" applyNumberFormat="1" applyFont="1" applyFill="1" applyBorder="1" applyAlignment="1">
      <alignment horizontal="right" indent="3"/>
    </xf>
    <xf numFmtId="167" fontId="97" fillId="26" borderId="0" xfId="70" applyNumberFormat="1" applyFont="1" applyFill="1" applyBorder="1" applyAlignment="1">
      <alignment horizontal="right" indent="3"/>
    </xf>
    <xf numFmtId="0" fontId="113" fillId="25" borderId="0" xfId="70" applyFont="1" applyFill="1" applyBorder="1" applyAlignment="1">
      <alignment horizontal="left" vertical="center"/>
    </xf>
    <xf numFmtId="0" fontId="0" fillId="25" borderId="22" xfId="51" applyFont="1" applyFill="1" applyBorder="1"/>
    <xf numFmtId="3" fontId="33" fillId="0" borderId="0" xfId="70" applyNumberFormat="1" applyFont="1" applyBorder="1" applyAlignment="1">
      <alignment vertical="center"/>
    </xf>
    <xf numFmtId="165" fontId="33" fillId="0" borderId="0" xfId="70" applyNumberFormat="1" applyFont="1" applyBorder="1" applyAlignment="1">
      <alignment vertical="center"/>
    </xf>
    <xf numFmtId="0" fontId="15" fillId="24" borderId="0" xfId="40" applyFont="1" applyFill="1" applyBorder="1"/>
    <xf numFmtId="0" fontId="15" fillId="36" borderId="0" xfId="62" applyFont="1" applyFill="1" applyAlignment="1">
      <alignment vertical="center" wrapText="1"/>
    </xf>
    <xf numFmtId="0" fontId="93" fillId="38" borderId="0" xfId="62" applyFont="1" applyFill="1" applyBorder="1" applyAlignment="1">
      <alignment vertical="center"/>
    </xf>
    <xf numFmtId="0" fontId="6" fillId="36" borderId="0" xfId="62" applyFont="1" applyFill="1" applyAlignment="1">
      <alignment horizontal="left" vertical="center"/>
    </xf>
    <xf numFmtId="0" fontId="13" fillId="36" borderId="0" xfId="62" applyFont="1" applyFill="1" applyBorder="1" applyAlignment="1">
      <alignment horizontal="right" vertical="top" wrapText="1"/>
    </xf>
    <xf numFmtId="0" fontId="12" fillId="32" borderId="0" xfId="62" applyFont="1" applyFill="1" applyBorder="1" applyAlignment="1">
      <alignment horizontal="right"/>
    </xf>
    <xf numFmtId="0" fontId="13" fillId="36" borderId="38" xfId="62" applyFont="1" applyFill="1" applyBorder="1" applyAlignment="1">
      <alignment horizontal="right" vertical="top" wrapText="1"/>
    </xf>
    <xf numFmtId="0" fontId="14" fillId="36" borderId="0" xfId="62" applyFont="1" applyFill="1" applyBorder="1" applyAlignment="1">
      <alignment horizontal="right" vertical="center"/>
    </xf>
    <xf numFmtId="0" fontId="15" fillId="36" borderId="0" xfId="62" applyFont="1" applyFill="1" applyBorder="1" applyAlignment="1">
      <alignment horizontal="right" vertical="center" wrapText="1"/>
    </xf>
    <xf numFmtId="0" fontId="14" fillId="36" borderId="0" xfId="62" applyFont="1" applyFill="1" applyBorder="1" applyAlignment="1">
      <alignment horizontal="right" vertical="center" wrapText="1"/>
    </xf>
    <xf numFmtId="0" fontId="15" fillId="36" borderId="0" xfId="62" applyFont="1" applyFill="1" applyBorder="1" applyAlignment="1">
      <alignment horizontal="right" vertical="top" wrapText="1"/>
    </xf>
    <xf numFmtId="0" fontId="15" fillId="36" borderId="0" xfId="62" applyFont="1" applyFill="1" applyBorder="1" applyAlignment="1">
      <alignment horizontal="right" vertical="center"/>
    </xf>
    <xf numFmtId="0" fontId="15" fillId="36" borderId="0" xfId="62" applyFont="1" applyFill="1" applyBorder="1" applyAlignment="1">
      <alignment horizontal="right"/>
    </xf>
    <xf numFmtId="0" fontId="15" fillId="36" borderId="0" xfId="62" applyFont="1" applyFill="1" applyBorder="1" applyAlignment="1">
      <alignment horizontal="right" wrapText="1"/>
    </xf>
    <xf numFmtId="0" fontId="15" fillId="36" borderId="38" xfId="62" applyFont="1" applyFill="1" applyBorder="1" applyAlignment="1">
      <alignment horizontal="right"/>
    </xf>
    <xf numFmtId="0" fontId="5" fillId="36" borderId="0" xfId="62" applyFill="1" applyBorder="1" applyAlignment="1">
      <alignment horizontal="right" vertical="center"/>
    </xf>
    <xf numFmtId="0" fontId="5" fillId="36" borderId="0" xfId="62" applyFill="1" applyBorder="1" applyAlignment="1">
      <alignment horizontal="right"/>
    </xf>
    <xf numFmtId="164" fontId="5" fillId="0" borderId="0" xfId="70" applyNumberFormat="1" applyFill="1"/>
    <xf numFmtId="165" fontId="5" fillId="0" borderId="0" xfId="70" applyNumberFormat="1" applyFill="1" applyAlignment="1">
      <alignment vertical="center"/>
    </xf>
    <xf numFmtId="0" fontId="59" fillId="0" borderId="0" xfId="70" applyFont="1" applyFill="1"/>
    <xf numFmtId="166" fontId="5" fillId="0" borderId="0" xfId="70" applyNumberFormat="1" applyFill="1"/>
    <xf numFmtId="0" fontId="19" fillId="27" borderId="0" xfId="40" applyFont="1" applyFill="1" applyBorder="1" applyAlignment="1"/>
    <xf numFmtId="0" fontId="19" fillId="24" borderId="19" xfId="61" applyFont="1" applyFill="1" applyBorder="1" applyAlignment="1">
      <alignment horizontal="left" wrapText="1"/>
    </xf>
    <xf numFmtId="0" fontId="14" fillId="26" borderId="12" xfId="70" applyFont="1" applyFill="1" applyBorder="1" applyAlignment="1">
      <alignment horizontal="center"/>
    </xf>
    <xf numFmtId="0" fontId="14" fillId="25" borderId="12" xfId="51" applyFont="1" applyFill="1" applyBorder="1" applyAlignment="1">
      <alignment horizontal="center" vertical="center"/>
    </xf>
    <xf numFmtId="0" fontId="5" fillId="26" borderId="0" xfId="52" applyFill="1" applyBorder="1"/>
    <xf numFmtId="0" fontId="14" fillId="25" borderId="0" xfId="52" applyFont="1" applyFill="1" applyBorder="1" applyAlignment="1">
      <alignment horizontal="left"/>
    </xf>
    <xf numFmtId="0" fontId="98" fillId="25" borderId="0" xfId="52" applyFont="1" applyFill="1" applyBorder="1" applyAlignment="1">
      <alignment horizontal="left"/>
    </xf>
    <xf numFmtId="0" fontId="14" fillId="25" borderId="0" xfId="51" applyFont="1" applyFill="1" applyBorder="1" applyAlignment="1">
      <alignment horizontal="right"/>
    </xf>
    <xf numFmtId="0" fontId="0" fillId="26" borderId="22" xfId="51" applyFont="1" applyFill="1" applyBorder="1"/>
    <xf numFmtId="0" fontId="12" fillId="25" borderId="22" xfId="51" applyFont="1" applyFill="1" applyBorder="1" applyAlignment="1">
      <alignment horizontal="left"/>
    </xf>
    <xf numFmtId="0" fontId="44" fillId="25" borderId="22" xfId="51" applyFont="1" applyFill="1" applyBorder="1" applyAlignment="1">
      <alignment horizontal="left"/>
    </xf>
    <xf numFmtId="0" fontId="0" fillId="0" borderId="22" xfId="51" applyFont="1" applyBorder="1"/>
    <xf numFmtId="0" fontId="19" fillId="0" borderId="0" xfId="51" applyFont="1" applyBorder="1" applyAlignment="1">
      <alignment vertical="top"/>
    </xf>
    <xf numFmtId="0" fontId="8" fillId="25" borderId="0" xfId="51" applyFont="1" applyFill="1" applyBorder="1"/>
    <xf numFmtId="0" fontId="14" fillId="25" borderId="11" xfId="51" applyFont="1" applyFill="1" applyBorder="1" applyAlignment="1">
      <alignment horizontal="center" vertical="center"/>
    </xf>
    <xf numFmtId="0" fontId="14" fillId="25" borderId="0" xfId="51" applyFont="1" applyFill="1" applyBorder="1" applyAlignment="1">
      <alignment horizontal="center" vertical="center"/>
    </xf>
    <xf numFmtId="49" fontId="14" fillId="25" borderId="0" xfId="51" applyNumberFormat="1" applyFont="1" applyFill="1" applyBorder="1" applyAlignment="1">
      <alignment horizontal="center" vertical="center" wrapText="1"/>
    </xf>
    <xf numFmtId="0" fontId="12" fillId="26" borderId="0" xfId="51" applyFont="1" applyFill="1" applyBorder="1" applyAlignment="1">
      <alignment horizontal="center"/>
    </xf>
    <xf numFmtId="0" fontId="19" fillId="25" borderId="0" xfId="51" applyFont="1" applyFill="1" applyBorder="1" applyAlignment="1">
      <alignment horizontal="center"/>
    </xf>
    <xf numFmtId="1" fontId="19" fillId="25" borderId="10" xfId="51" applyNumberFormat="1" applyFont="1" applyFill="1" applyBorder="1" applyAlignment="1">
      <alignment horizontal="center"/>
    </xf>
    <xf numFmtId="3" fontId="19" fillId="24" borderId="0" xfId="61" applyNumberFormat="1" applyFont="1" applyFill="1" applyBorder="1" applyAlignment="1">
      <alignment horizontal="center" wrapText="1"/>
    </xf>
    <xf numFmtId="0" fontId="12" fillId="25" borderId="19" xfId="51" applyFont="1" applyFill="1" applyBorder="1" applyAlignment="1">
      <alignment horizontal="center"/>
    </xf>
    <xf numFmtId="0" fontId="12" fillId="25" borderId="0" xfId="51" applyFont="1" applyFill="1" applyAlignment="1">
      <alignment horizontal="center"/>
    </xf>
    <xf numFmtId="0" fontId="12" fillId="0" borderId="0" xfId="51" applyFont="1" applyAlignment="1">
      <alignment horizontal="center"/>
    </xf>
    <xf numFmtId="165" fontId="15" fillId="27" borderId="0" xfId="61" applyNumberFormat="1" applyFont="1" applyFill="1" applyBorder="1" applyAlignment="1">
      <alignment horizontal="center" wrapText="1"/>
    </xf>
    <xf numFmtId="165" fontId="14" fillId="27" borderId="0" xfId="61" applyNumberFormat="1" applyFont="1" applyFill="1" applyBorder="1" applyAlignment="1">
      <alignment horizontal="center" wrapText="1"/>
    </xf>
    <xf numFmtId="0" fontId="14" fillId="40" borderId="0" xfId="61" applyFont="1" applyFill="1" applyBorder="1" applyAlignment="1">
      <alignment horizontal="left"/>
    </xf>
    <xf numFmtId="167" fontId="11" fillId="35" borderId="0" xfId="70" applyNumberFormat="1" applyFont="1" applyFill="1" applyBorder="1" applyAlignment="1">
      <alignment horizontal="right" indent="3"/>
    </xf>
    <xf numFmtId="4" fontId="14" fillId="40" borderId="0" xfId="61" applyNumberFormat="1" applyFont="1" applyFill="1" applyBorder="1" applyAlignment="1">
      <alignment horizontal="right" wrapText="1" indent="4"/>
    </xf>
    <xf numFmtId="4" fontId="97" fillId="27" borderId="0" xfId="61" applyNumberFormat="1" applyFont="1" applyFill="1" applyBorder="1" applyAlignment="1">
      <alignment horizontal="right" wrapText="1" indent="4"/>
    </xf>
    <xf numFmtId="165" fontId="114" fillId="27" borderId="0" xfId="61" applyNumberFormat="1" applyFont="1" applyFill="1" applyBorder="1" applyAlignment="1">
      <alignment horizontal="center" wrapText="1"/>
    </xf>
    <xf numFmtId="165" fontId="59" fillId="0" borderId="0" xfId="70" applyNumberFormat="1" applyFont="1" applyFill="1"/>
    <xf numFmtId="0" fontId="14" fillId="25" borderId="52" xfId="70" applyFont="1" applyFill="1" applyBorder="1" applyAlignment="1">
      <alignment horizontal="center"/>
    </xf>
    <xf numFmtId="0" fontId="14" fillId="25" borderId="11" xfId="70" applyFont="1" applyFill="1" applyBorder="1" applyAlignment="1">
      <alignment horizontal="center"/>
    </xf>
    <xf numFmtId="0" fontId="44" fillId="0" borderId="0" xfId="70" applyFont="1" applyProtection="1">
      <protection locked="0"/>
    </xf>
    <xf numFmtId="0" fontId="11" fillId="24" borderId="0" xfId="66" applyFont="1" applyFill="1" applyBorder="1" applyAlignment="1">
      <alignment horizontal="left" vertical="center"/>
    </xf>
    <xf numFmtId="0" fontId="46" fillId="25" borderId="0" xfId="63" applyFont="1" applyFill="1" applyBorder="1" applyAlignment="1">
      <alignment horizontal="left" vertical="center" wrapText="1"/>
    </xf>
    <xf numFmtId="0" fontId="15" fillId="25" borderId="0" xfId="70" applyFont="1" applyFill="1" applyBorder="1" applyAlignment="1">
      <alignment vertical="center"/>
    </xf>
    <xf numFmtId="4" fontId="6" fillId="25" borderId="0" xfId="63" applyNumberFormat="1" applyFont="1" applyFill="1" applyBorder="1" applyAlignment="1">
      <alignment horizontal="left" vertical="center" wrapText="1"/>
    </xf>
    <xf numFmtId="0" fontId="6" fillId="26" borderId="0" xfId="70" applyFont="1" applyFill="1" applyBorder="1" applyAlignment="1">
      <alignment vertical="center" wrapText="1"/>
    </xf>
    <xf numFmtId="0" fontId="6" fillId="25" borderId="0" xfId="70" applyFont="1" applyFill="1" applyBorder="1" applyAlignment="1">
      <alignment vertical="center" wrapText="1"/>
    </xf>
    <xf numFmtId="0" fontId="44" fillId="25" borderId="0" xfId="70" applyFont="1" applyFill="1" applyAlignment="1">
      <alignment vertical="center"/>
    </xf>
    <xf numFmtId="0" fontId="44" fillId="25" borderId="20" xfId="70" applyFont="1" applyFill="1" applyBorder="1" applyAlignment="1">
      <alignment vertical="center"/>
    </xf>
    <xf numFmtId="0" fontId="11" fillId="25" borderId="0" xfId="63" applyFont="1" applyFill="1" applyBorder="1" applyAlignment="1">
      <alignment horizontal="left" vertical="center" wrapText="1"/>
    </xf>
    <xf numFmtId="0" fontId="44" fillId="0" borderId="0" xfId="70" applyFont="1" applyAlignment="1">
      <alignment vertical="center"/>
    </xf>
    <xf numFmtId="0" fontId="11" fillId="24" borderId="0" xfId="40" applyFont="1" applyFill="1" applyBorder="1" applyAlignment="1">
      <alignment horizontal="left" vertical="center"/>
    </xf>
    <xf numFmtId="0" fontId="6" fillId="25" borderId="0" xfId="70" applyFont="1" applyFill="1" applyAlignment="1">
      <alignment vertical="center"/>
    </xf>
    <xf numFmtId="0" fontId="6" fillId="25" borderId="20" xfId="70" applyFont="1" applyFill="1" applyBorder="1" applyAlignment="1">
      <alignment vertical="center"/>
    </xf>
    <xf numFmtId="0" fontId="6" fillId="25" borderId="0" xfId="70" applyFont="1" applyFill="1" applyBorder="1" applyAlignment="1">
      <alignment vertical="center"/>
    </xf>
    <xf numFmtId="0" fontId="6" fillId="0" borderId="0" xfId="70" applyFont="1" applyAlignment="1">
      <alignment vertical="center"/>
    </xf>
    <xf numFmtId="0" fontId="11" fillId="27" borderId="0" xfId="40" applyFont="1" applyFill="1" applyBorder="1" applyAlignment="1">
      <alignment vertical="center"/>
    </xf>
    <xf numFmtId="4" fontId="6" fillId="26" borderId="0" xfId="63" applyNumberFormat="1" applyFont="1" applyFill="1" applyBorder="1" applyAlignment="1">
      <alignment horizontal="left" vertical="center" wrapText="1"/>
    </xf>
    <xf numFmtId="0" fontId="11" fillId="27" borderId="0" xfId="66" applyFont="1" applyFill="1" applyBorder="1" applyAlignment="1">
      <alignment horizontal="left" vertical="center"/>
    </xf>
    <xf numFmtId="0" fontId="6" fillId="26" borderId="0" xfId="70" applyFont="1" applyFill="1" applyAlignment="1">
      <alignment vertical="center" wrapText="1"/>
    </xf>
    <xf numFmtId="0" fontId="6" fillId="26" borderId="0" xfId="63" applyFont="1" applyFill="1" applyBorder="1" applyAlignment="1">
      <alignment horizontal="left" vertical="center" wrapText="1"/>
    </xf>
    <xf numFmtId="0" fontId="6" fillId="26" borderId="0" xfId="70" quotePrefix="1" applyFont="1" applyFill="1" applyBorder="1" applyAlignment="1">
      <alignment vertical="center" wrapText="1"/>
    </xf>
    <xf numFmtId="0" fontId="6" fillId="25" borderId="0" xfId="70" quotePrefix="1" applyFont="1" applyFill="1" applyBorder="1" applyAlignment="1">
      <alignment vertical="center" wrapText="1"/>
    </xf>
    <xf numFmtId="0" fontId="15" fillId="40" borderId="0" xfId="61" applyFont="1" applyFill="1" applyBorder="1" applyAlignment="1">
      <alignment horizontal="left" indent="1"/>
    </xf>
    <xf numFmtId="3" fontId="19" fillId="40" borderId="0" xfId="61" applyNumberFormat="1" applyFont="1" applyFill="1" applyBorder="1" applyAlignment="1">
      <alignment horizontal="center" wrapText="1"/>
    </xf>
    <xf numFmtId="0" fontId="15" fillId="40" borderId="0" xfId="61" applyFont="1" applyFill="1" applyBorder="1" applyAlignment="1"/>
    <xf numFmtId="1" fontId="48" fillId="0" borderId="0" xfId="70" applyNumberFormat="1" applyFont="1"/>
    <xf numFmtId="0" fontId="44" fillId="25" borderId="0" xfId="70" applyFont="1" applyFill="1" applyProtection="1">
      <protection locked="0"/>
    </xf>
    <xf numFmtId="0" fontId="14" fillId="26" borderId="63" xfId="70" applyFont="1" applyFill="1" applyBorder="1" applyAlignment="1"/>
    <xf numFmtId="0" fontId="5" fillId="26" borderId="0" xfId="62" applyFill="1"/>
    <xf numFmtId="0" fontId="48" fillId="26" borderId="0" xfId="62" applyFont="1" applyFill="1"/>
    <xf numFmtId="0" fontId="44" fillId="25" borderId="19" xfId="70" applyFont="1" applyFill="1" applyBorder="1" applyProtection="1">
      <protection locked="0"/>
    </xf>
    <xf numFmtId="0" fontId="44" fillId="25" borderId="0" xfId="70" applyFont="1" applyFill="1" applyBorder="1" applyProtection="1">
      <protection locked="0"/>
    </xf>
    <xf numFmtId="0" fontId="19" fillId="24" borderId="0" xfId="40" applyFont="1" applyFill="1" applyBorder="1" applyProtection="1">
      <protection locked="0"/>
    </xf>
    <xf numFmtId="0" fontId="15" fillId="24" borderId="0" xfId="40" applyFont="1" applyFill="1" applyBorder="1" applyProtection="1">
      <protection locked="0"/>
    </xf>
    <xf numFmtId="167" fontId="15" fillId="25" borderId="0" xfId="70" applyNumberFormat="1" applyFont="1" applyFill="1" applyBorder="1" applyAlignment="1" applyProtection="1">
      <alignment horizontal="right"/>
      <protection locked="0"/>
    </xf>
    <xf numFmtId="0" fontId="9" fillId="25" borderId="0" xfId="70" applyFont="1" applyFill="1" applyBorder="1" applyProtection="1">
      <protection locked="0"/>
    </xf>
    <xf numFmtId="49" fontId="53" fillId="37" borderId="0" xfId="40" applyNumberFormat="1" applyFont="1" applyFill="1" applyBorder="1" applyAlignment="1">
      <alignment horizontal="center" vertical="center" readingOrder="1"/>
    </xf>
    <xf numFmtId="2" fontId="45" fillId="26" borderId="0" xfId="70" applyNumberFormat="1" applyFont="1" applyFill="1" applyBorder="1" applyAlignment="1">
      <alignment horizontal="center"/>
    </xf>
    <xf numFmtId="0" fontId="14" fillId="25" borderId="0" xfId="0" applyFont="1" applyFill="1" applyBorder="1" applyAlignment="1">
      <alignment horizontal="center"/>
    </xf>
    <xf numFmtId="0" fontId="14" fillId="25" borderId="0" xfId="0" applyFont="1" applyFill="1" applyBorder="1" applyAlignment="1">
      <alignment horizontal="center"/>
    </xf>
    <xf numFmtId="3" fontId="16" fillId="0" borderId="0" xfId="70" applyNumberFormat="1" applyFont="1"/>
    <xf numFmtId="0" fontId="83" fillId="26" borderId="0" xfId="62" applyFont="1" applyFill="1" applyBorder="1" applyAlignment="1">
      <alignment horizontal="center" vertical="center"/>
    </xf>
    <xf numFmtId="1" fontId="73" fillId="25" borderId="0" xfId="62" applyNumberFormat="1" applyFont="1" applyFill="1" applyBorder="1" applyAlignment="1">
      <alignment horizontal="right"/>
    </xf>
    <xf numFmtId="3" fontId="73" fillId="25" borderId="0" xfId="62" applyNumberFormat="1" applyFont="1" applyFill="1" applyBorder="1" applyAlignment="1">
      <alignment horizontal="right"/>
    </xf>
    <xf numFmtId="0" fontId="48" fillId="0" borderId="0" xfId="62" applyFont="1" applyFill="1" applyBorder="1"/>
    <xf numFmtId="0" fontId="59" fillId="0" borderId="0" xfId="62" applyFont="1" applyFill="1" applyBorder="1" applyAlignment="1"/>
    <xf numFmtId="0" fontId="48" fillId="26" borderId="0" xfId="62" applyFont="1" applyFill="1" applyBorder="1"/>
    <xf numFmtId="0" fontId="14" fillId="26" borderId="0" xfId="62" applyFont="1" applyFill="1" applyBorder="1" applyAlignment="1">
      <alignment horizontal="left" indent="1"/>
    </xf>
    <xf numFmtId="0" fontId="5" fillId="26" borderId="0" xfId="62" applyFill="1" applyBorder="1"/>
    <xf numFmtId="0" fontId="73" fillId="26" borderId="0" xfId="62" applyFont="1" applyFill="1" applyBorder="1" applyAlignment="1">
      <alignment horizontal="left"/>
    </xf>
    <xf numFmtId="3" fontId="43" fillId="26" borderId="0" xfId="62" applyNumberFormat="1" applyFont="1" applyFill="1" applyBorder="1" applyAlignment="1">
      <alignment horizontal="right"/>
    </xf>
    <xf numFmtId="0" fontId="32" fillId="26" borderId="0" xfId="40" applyFont="1" applyFill="1" applyBorder="1"/>
    <xf numFmtId="0" fontId="19" fillId="26" borderId="0" xfId="62" applyFont="1" applyFill="1" applyBorder="1" applyAlignment="1">
      <alignment horizontal="justify" wrapText="1"/>
    </xf>
    <xf numFmtId="0" fontId="62" fillId="26" borderId="0" xfId="62" applyFont="1" applyFill="1" applyBorder="1" applyAlignment="1">
      <alignment horizontal="left" vertical="center" indent="1"/>
    </xf>
    <xf numFmtId="0" fontId="60" fillId="26" borderId="0" xfId="62" applyFont="1" applyFill="1" applyBorder="1" applyAlignment="1">
      <alignment vertical="center"/>
    </xf>
    <xf numFmtId="0" fontId="59" fillId="26" borderId="0" xfId="62" applyFont="1" applyFill="1" applyBorder="1" applyAlignment="1">
      <alignment vertical="center"/>
    </xf>
    <xf numFmtId="1" fontId="14" fillId="26" borderId="0" xfId="40" applyNumberFormat="1" applyFont="1" applyFill="1" applyBorder="1" applyAlignment="1">
      <alignment horizontal="center" wrapText="1"/>
    </xf>
    <xf numFmtId="164" fontId="14" fillId="26" borderId="0" xfId="40" applyNumberFormat="1" applyFont="1" applyFill="1" applyBorder="1" applyAlignment="1">
      <alignment horizontal="right" wrapText="1" indent="2"/>
    </xf>
    <xf numFmtId="0" fontId="59" fillId="26" borderId="0" xfId="62" applyFont="1" applyFill="1" applyBorder="1"/>
    <xf numFmtId="1" fontId="73" fillId="25" borderId="0" xfId="62" applyNumberFormat="1" applyFont="1" applyFill="1" applyBorder="1" applyAlignment="1">
      <alignment horizontal="center"/>
    </xf>
    <xf numFmtId="3" fontId="73" fillId="25" borderId="0" xfId="62" applyNumberFormat="1" applyFont="1" applyFill="1" applyBorder="1" applyAlignment="1">
      <alignment horizontal="center"/>
    </xf>
    <xf numFmtId="3" fontId="14" fillId="25" borderId="0" xfId="62" applyNumberFormat="1" applyFont="1" applyFill="1" applyBorder="1" applyAlignment="1">
      <alignment horizontal="center"/>
    </xf>
    <xf numFmtId="0" fontId="14" fillId="26" borderId="0" xfId="0" applyFont="1" applyFill="1" applyBorder="1" applyAlignment="1">
      <alignment horizontal="center"/>
    </xf>
    <xf numFmtId="1" fontId="73" fillId="26" borderId="0" xfId="62" applyNumberFormat="1" applyFont="1" applyFill="1" applyBorder="1" applyAlignment="1">
      <alignment horizontal="right"/>
    </xf>
    <xf numFmtId="3" fontId="14" fillId="26" borderId="0" xfId="62" applyNumberFormat="1" applyFont="1" applyFill="1" applyBorder="1" applyAlignment="1">
      <alignment horizontal="right" indent="2"/>
    </xf>
    <xf numFmtId="3" fontId="73" fillId="26" borderId="0" xfId="62" applyNumberFormat="1" applyFont="1" applyFill="1" applyBorder="1" applyAlignment="1">
      <alignment horizontal="right"/>
    </xf>
    <xf numFmtId="3" fontId="14" fillId="26" borderId="0" xfId="62" applyNumberFormat="1" applyFont="1" applyFill="1" applyBorder="1" applyAlignment="1">
      <alignment horizontal="right"/>
    </xf>
    <xf numFmtId="1" fontId="14" fillId="26" borderId="64" xfId="0" applyNumberFormat="1" applyFont="1" applyFill="1" applyBorder="1" applyAlignment="1"/>
    <xf numFmtId="1" fontId="73" fillId="26" borderId="0" xfId="62" applyNumberFormat="1" applyFont="1" applyFill="1" applyBorder="1" applyAlignment="1"/>
    <xf numFmtId="3" fontId="73" fillId="26" borderId="0" xfId="62" applyNumberFormat="1" applyFont="1" applyFill="1" applyBorder="1" applyAlignment="1"/>
    <xf numFmtId="1" fontId="14" fillId="26" borderId="64" xfId="0" applyNumberFormat="1" applyFont="1" applyFill="1" applyBorder="1" applyAlignment="1">
      <alignment horizontal="center"/>
    </xf>
    <xf numFmtId="1" fontId="73" fillId="26" borderId="0" xfId="62" applyNumberFormat="1" applyFont="1" applyFill="1" applyBorder="1" applyAlignment="1">
      <alignment horizontal="center"/>
    </xf>
    <xf numFmtId="3" fontId="14" fillId="26" borderId="0" xfId="62" applyNumberFormat="1" applyFont="1" applyFill="1" applyBorder="1" applyAlignment="1">
      <alignment horizontal="center"/>
    </xf>
    <xf numFmtId="3" fontId="73" fillId="26" borderId="0" xfId="62" applyNumberFormat="1" applyFont="1" applyFill="1" applyBorder="1" applyAlignment="1">
      <alignment horizontal="center"/>
    </xf>
    <xf numFmtId="1" fontId="14" fillId="25" borderId="64" xfId="0" applyNumberFormat="1" applyFont="1" applyFill="1" applyBorder="1" applyAlignment="1">
      <alignment horizontal="center"/>
    </xf>
    <xf numFmtId="3" fontId="73" fillId="25" borderId="0" xfId="62" applyNumberFormat="1" applyFont="1" applyFill="1" applyBorder="1" applyAlignment="1"/>
    <xf numFmtId="1" fontId="14" fillId="25" borderId="64" xfId="0" applyNumberFormat="1" applyFont="1" applyFill="1" applyBorder="1" applyAlignment="1">
      <alignment horizontal="right"/>
    </xf>
    <xf numFmtId="0" fontId="14" fillId="25" borderId="0" xfId="0" applyFont="1" applyFill="1" applyBorder="1" applyAlignment="1">
      <alignment horizontal="right"/>
    </xf>
    <xf numFmtId="3" fontId="6" fillId="26" borderId="0" xfId="70" applyNumberFormat="1" applyFont="1" applyFill="1" applyBorder="1"/>
    <xf numFmtId="0" fontId="79" fillId="26" borderId="0" xfId="70" applyFont="1" applyFill="1" applyBorder="1" applyAlignment="1">
      <alignment horizontal="left" vertical="center"/>
    </xf>
    <xf numFmtId="3" fontId="15" fillId="26" borderId="0" xfId="70" applyNumberFormat="1" applyFont="1" applyFill="1" applyBorder="1" applyAlignment="1">
      <alignment horizontal="right"/>
    </xf>
    <xf numFmtId="0" fontId="19" fillId="25" borderId="65" xfId="62" applyFont="1" applyFill="1" applyBorder="1" applyAlignment="1">
      <alignment vertical="top"/>
    </xf>
    <xf numFmtId="0" fontId="78" fillId="26" borderId="66" xfId="0" applyFont="1" applyFill="1" applyBorder="1" applyAlignment="1">
      <alignment horizontal="left" vertical="center" wrapText="1"/>
    </xf>
    <xf numFmtId="0" fontId="78" fillId="26" borderId="0" xfId="0" applyFont="1" applyFill="1" applyBorder="1" applyAlignment="1">
      <alignment horizontal="left" vertical="center" wrapText="1"/>
    </xf>
    <xf numFmtId="1" fontId="14" fillId="26" borderId="64" xfId="0" applyNumberFormat="1" applyFont="1" applyFill="1" applyBorder="1" applyAlignment="1">
      <alignment horizontal="right"/>
    </xf>
    <xf numFmtId="0" fontId="14" fillId="26" borderId="0" xfId="0" applyFont="1" applyFill="1" applyBorder="1" applyAlignment="1">
      <alignment horizontal="right"/>
    </xf>
    <xf numFmtId="0" fontId="86" fillId="26" borderId="0" xfId="62" applyFont="1" applyFill="1" applyAlignment="1">
      <alignment horizontal="center"/>
    </xf>
    <xf numFmtId="0" fontId="73" fillId="26" borderId="0" xfId="62" applyFont="1" applyFill="1"/>
    <xf numFmtId="0" fontId="90" fillId="25" borderId="24" xfId="62" applyFont="1" applyFill="1" applyBorder="1" applyAlignment="1">
      <alignment horizontal="left" vertical="center" indent="1"/>
    </xf>
    <xf numFmtId="0" fontId="101" fillId="25" borderId="26" xfId="62" applyFont="1" applyFill="1" applyBorder="1" applyAlignment="1">
      <alignment vertical="center"/>
    </xf>
    <xf numFmtId="0" fontId="101" fillId="25" borderId="25" xfId="62" applyFont="1" applyFill="1" applyBorder="1" applyAlignment="1">
      <alignment vertical="center"/>
    </xf>
    <xf numFmtId="3" fontId="15" fillId="25" borderId="0" xfId="62" applyNumberFormat="1" applyFont="1" applyFill="1" applyBorder="1" applyAlignment="1">
      <alignment horizontal="center"/>
    </xf>
    <xf numFmtId="3" fontId="15" fillId="25" borderId="0" xfId="62" applyNumberFormat="1" applyFont="1" applyFill="1" applyBorder="1" applyAlignment="1">
      <alignment horizontal="right"/>
    </xf>
    <xf numFmtId="3" fontId="15" fillId="26" borderId="0" xfId="62" applyNumberFormat="1" applyFont="1" applyFill="1" applyBorder="1" applyAlignment="1"/>
    <xf numFmtId="3" fontId="15" fillId="26" borderId="0" xfId="62" applyNumberFormat="1" applyFont="1" applyFill="1" applyBorder="1" applyAlignment="1">
      <alignment horizontal="center"/>
    </xf>
    <xf numFmtId="3" fontId="15" fillId="26" borderId="0" xfId="62" applyNumberFormat="1" applyFont="1" applyFill="1" applyBorder="1" applyAlignment="1">
      <alignment horizontal="right"/>
    </xf>
    <xf numFmtId="3" fontId="15" fillId="25" borderId="0" xfId="62" applyNumberFormat="1" applyFont="1" applyFill="1" applyBorder="1" applyAlignment="1"/>
    <xf numFmtId="165" fontId="5" fillId="0" borderId="0" xfId="70" applyNumberFormat="1" applyFill="1"/>
    <xf numFmtId="0" fontId="14" fillId="26" borderId="11" xfId="0" applyFont="1" applyFill="1" applyBorder="1" applyAlignment="1">
      <alignment horizontal="center"/>
    </xf>
    <xf numFmtId="0" fontId="15" fillId="25" borderId="0" xfId="70" applyNumberFormat="1" applyFont="1" applyFill="1" applyBorder="1" applyAlignment="1">
      <alignment horizontal="right"/>
    </xf>
    <xf numFmtId="0" fontId="5" fillId="26" borderId="0" xfId="62" applyFill="1" applyBorder="1" applyAlignment="1">
      <alignment vertical="center"/>
    </xf>
    <xf numFmtId="0" fontId="5" fillId="25" borderId="19" xfId="62" applyFill="1" applyBorder="1" applyAlignment="1">
      <alignment vertical="center"/>
    </xf>
    <xf numFmtId="0" fontId="5" fillId="0" borderId="0" xfId="62" applyFill="1" applyBorder="1" applyAlignment="1">
      <alignment vertical="center"/>
    </xf>
    <xf numFmtId="0" fontId="59" fillId="25" borderId="0" xfId="62" applyFont="1" applyFill="1" applyAlignment="1">
      <alignment vertical="center"/>
    </xf>
    <xf numFmtId="0" fontId="14" fillId="25" borderId="0" xfId="62" applyFont="1" applyFill="1" applyBorder="1" applyAlignment="1">
      <alignment horizontal="left" vertical="center"/>
    </xf>
    <xf numFmtId="0" fontId="14" fillId="25" borderId="0" xfId="62" applyFont="1" applyFill="1" applyBorder="1" applyAlignment="1">
      <alignment horizontal="justify" vertical="center"/>
    </xf>
    <xf numFmtId="3" fontId="15" fillId="25" borderId="0" xfId="62" applyNumberFormat="1" applyFont="1" applyFill="1" applyBorder="1" applyAlignment="1">
      <alignment vertical="center"/>
    </xf>
    <xf numFmtId="0" fontId="14" fillId="25" borderId="0" xfId="62" applyFont="1" applyFill="1" applyBorder="1" applyAlignment="1">
      <alignment horizontal="left"/>
    </xf>
    <xf numFmtId="0" fontId="86" fillId="26" borderId="0" xfId="62" applyFont="1" applyFill="1" applyAlignment="1">
      <alignment horizontal="center" vertical="center"/>
    </xf>
    <xf numFmtId="3" fontId="15" fillId="25" borderId="0" xfId="62" applyNumberFormat="1" applyFont="1" applyFill="1" applyBorder="1" applyAlignment="1">
      <alignment horizontal="center" vertical="center"/>
    </xf>
    <xf numFmtId="3" fontId="15" fillId="25" borderId="0" xfId="62" applyNumberFormat="1" applyFont="1" applyFill="1" applyBorder="1" applyAlignment="1">
      <alignment horizontal="right" vertical="center"/>
    </xf>
    <xf numFmtId="3" fontId="15" fillId="26" borderId="0" xfId="62" applyNumberFormat="1" applyFont="1" applyFill="1" applyBorder="1" applyAlignment="1">
      <alignment vertical="center"/>
    </xf>
    <xf numFmtId="3" fontId="15" fillId="26" borderId="0" xfId="62" applyNumberFormat="1" applyFont="1" applyFill="1" applyBorder="1" applyAlignment="1">
      <alignment horizontal="center" vertical="center"/>
    </xf>
    <xf numFmtId="3" fontId="15" fillId="26" borderId="0" xfId="62" applyNumberFormat="1" applyFont="1" applyFill="1" applyBorder="1" applyAlignment="1">
      <alignment horizontal="right" vertical="center"/>
    </xf>
    <xf numFmtId="164" fontId="15" fillId="27" borderId="20" xfId="40" applyNumberFormat="1" applyFont="1" applyFill="1" applyBorder="1" applyAlignment="1">
      <alignment horizontal="center" readingOrder="1"/>
    </xf>
    <xf numFmtId="164" fontId="15" fillId="27" borderId="0" xfId="40" applyNumberFormat="1" applyFont="1" applyFill="1" applyBorder="1" applyAlignment="1">
      <alignment horizontal="center" readingOrder="1"/>
    </xf>
    <xf numFmtId="0" fontId="73" fillId="25" borderId="0" xfId="70" applyFont="1" applyFill="1" applyBorder="1" applyAlignment="1">
      <alignment horizontal="left"/>
    </xf>
    <xf numFmtId="0" fontId="73" fillId="26" borderId="0" xfId="70" applyFont="1" applyFill="1" applyBorder="1" applyAlignment="1">
      <alignment horizontal="left"/>
    </xf>
    <xf numFmtId="0" fontId="14" fillId="25" borderId="0" xfId="70" applyFont="1" applyFill="1" applyBorder="1" applyAlignment="1">
      <alignment horizontal="left"/>
    </xf>
    <xf numFmtId="0" fontId="12" fillId="25" borderId="22" xfId="70" applyFont="1" applyFill="1" applyBorder="1" applyAlignment="1">
      <alignment horizontal="left"/>
    </xf>
    <xf numFmtId="1" fontId="16" fillId="0" borderId="0" xfId="70" applyNumberFormat="1" applyFont="1"/>
    <xf numFmtId="0" fontId="19" fillId="24" borderId="0" xfId="40" applyFont="1" applyFill="1" applyBorder="1" applyAlignment="1" applyProtection="1">
      <alignment horizontal="left"/>
    </xf>
    <xf numFmtId="0" fontId="19" fillId="26" borderId="0" xfId="70" applyFont="1" applyFill="1" applyBorder="1" applyAlignment="1">
      <alignment vertical="top"/>
    </xf>
    <xf numFmtId="49" fontId="14" fillId="25" borderId="12" xfId="62" applyNumberFormat="1" applyFont="1" applyFill="1" applyBorder="1" applyAlignment="1">
      <alignment horizontal="center" vertical="center" wrapText="1"/>
    </xf>
    <xf numFmtId="0" fontId="14" fillId="25" borderId="57" xfId="62" applyFont="1" applyFill="1" applyBorder="1" applyAlignment="1">
      <alignment horizontal="center"/>
    </xf>
    <xf numFmtId="0" fontId="14" fillId="25" borderId="0" xfId="70" applyFont="1" applyFill="1" applyBorder="1" applyAlignment="1">
      <alignment horizontal="left"/>
    </xf>
    <xf numFmtId="165" fontId="12" fillId="26" borderId="0" xfId="70" applyNumberFormat="1" applyFont="1" applyFill="1" applyBorder="1" applyAlignment="1">
      <alignment horizontal="center" vertical="center"/>
    </xf>
    <xf numFmtId="0" fontId="14" fillId="25" borderId="12" xfId="70" applyFont="1" applyFill="1" applyBorder="1" applyAlignment="1">
      <alignment horizontal="center"/>
    </xf>
    <xf numFmtId="0" fontId="50" fillId="25" borderId="0" xfId="70" applyFont="1" applyFill="1" applyAlignment="1">
      <alignment vertical="center"/>
    </xf>
    <xf numFmtId="0" fontId="50" fillId="25" borderId="20" xfId="70" applyFont="1" applyFill="1" applyBorder="1" applyAlignment="1">
      <alignment vertical="center"/>
    </xf>
    <xf numFmtId="0" fontId="9" fillId="25" borderId="0" xfId="70" applyFont="1" applyFill="1" applyBorder="1" applyAlignment="1">
      <alignment vertical="center"/>
    </xf>
    <xf numFmtId="0" fontId="50" fillId="25" borderId="0" xfId="70" applyFont="1" applyFill="1" applyBorder="1" applyAlignment="1">
      <alignment vertical="center"/>
    </xf>
    <xf numFmtId="0" fontId="50" fillId="0" borderId="0" xfId="70" applyFont="1" applyAlignment="1">
      <alignment vertical="center"/>
    </xf>
    <xf numFmtId="1" fontId="84" fillId="26" borderId="0" xfId="70" applyNumberFormat="1" applyFont="1" applyFill="1" applyBorder="1" applyAlignment="1">
      <alignment horizontal="right" vertical="center"/>
    </xf>
    <xf numFmtId="167" fontId="5" fillId="0" borderId="0" xfId="70" applyNumberFormat="1" applyFill="1"/>
    <xf numFmtId="0" fontId="16" fillId="0" borderId="0" xfId="70" applyFont="1" applyAlignment="1"/>
    <xf numFmtId="164" fontId="59" fillId="0" borderId="0" xfId="70" applyNumberFormat="1" applyFont="1" applyFill="1"/>
    <xf numFmtId="168" fontId="5" fillId="0" borderId="0" xfId="70" applyNumberFormat="1" applyFill="1"/>
    <xf numFmtId="0" fontId="5" fillId="0" borderId="0" xfId="219" applyFont="1"/>
    <xf numFmtId="0" fontId="14" fillId="25" borderId="0" xfId="0" applyFont="1" applyFill="1" applyBorder="1" applyAlignment="1">
      <alignment horizontal="center"/>
    </xf>
    <xf numFmtId="0" fontId="56" fillId="26" borderId="0" xfId="62" applyFont="1" applyFill="1" applyBorder="1"/>
    <xf numFmtId="0" fontId="14" fillId="26" borderId="51" xfId="70" applyFont="1" applyFill="1" applyBorder="1" applyAlignment="1"/>
    <xf numFmtId="0" fontId="14" fillId="25" borderId="69" xfId="62" applyFont="1" applyFill="1" applyBorder="1" applyAlignment="1">
      <alignment horizontal="center"/>
    </xf>
    <xf numFmtId="167" fontId="15" fillId="27" borderId="69" xfId="40" applyNumberFormat="1" applyFont="1" applyFill="1" applyBorder="1" applyAlignment="1">
      <alignment horizontal="right" wrapText="1" indent="1"/>
    </xf>
    <xf numFmtId="167" fontId="73" fillId="26" borderId="0" xfId="62" applyNumberFormat="1" applyFont="1" applyFill="1" applyBorder="1" applyAlignment="1">
      <alignment horizontal="right" indent="1"/>
    </xf>
    <xf numFmtId="165" fontId="6" fillId="25" borderId="0" xfId="0" applyNumberFormat="1" applyFont="1" applyFill="1" applyBorder="1" applyAlignment="1">
      <alignment horizontal="right" indent="1"/>
    </xf>
    <xf numFmtId="167" fontId="73" fillId="27" borderId="70" xfId="40" applyNumberFormat="1" applyFont="1" applyFill="1" applyBorder="1" applyAlignment="1">
      <alignment horizontal="right" wrapText="1" indent="1"/>
    </xf>
    <xf numFmtId="167" fontId="15" fillId="27" borderId="70" xfId="40" applyNumberFormat="1" applyFont="1" applyFill="1" applyBorder="1" applyAlignment="1">
      <alignment horizontal="right" wrapText="1" indent="1"/>
    </xf>
    <xf numFmtId="167" fontId="15" fillId="27" borderId="70" xfId="40" applyNumberFormat="1" applyFont="1" applyFill="1" applyBorder="1" applyAlignment="1">
      <alignment horizontal="center" wrapText="1"/>
    </xf>
    <xf numFmtId="165" fontId="73" fillId="27" borderId="70" xfId="58" applyNumberFormat="1" applyFont="1" applyFill="1" applyBorder="1" applyAlignment="1">
      <alignment horizontal="right" wrapText="1" indent="1"/>
    </xf>
    <xf numFmtId="165" fontId="15" fillId="27" borderId="70" xfId="40" applyNumberFormat="1" applyFont="1" applyFill="1" applyBorder="1" applyAlignment="1">
      <alignment horizontal="right" wrapText="1" indent="1"/>
    </xf>
    <xf numFmtId="2" fontId="15" fillId="27" borderId="70" xfId="40" applyNumberFormat="1" applyFont="1" applyFill="1" applyBorder="1" applyAlignment="1">
      <alignment horizontal="right" wrapText="1" indent="1"/>
    </xf>
    <xf numFmtId="167" fontId="73" fillId="27" borderId="69" xfId="40" applyNumberFormat="1" applyFont="1" applyFill="1" applyBorder="1" applyAlignment="1">
      <alignment horizontal="right" wrapText="1" indent="1"/>
    </xf>
    <xf numFmtId="0" fontId="70" fillId="0" borderId="0" xfId="70" applyFont="1"/>
    <xf numFmtId="1" fontId="70" fillId="0" borderId="0" xfId="70" applyNumberFormat="1" applyFont="1"/>
    <xf numFmtId="3" fontId="70" fillId="0" borderId="0" xfId="70" applyNumberFormat="1" applyFont="1"/>
    <xf numFmtId="0" fontId="70" fillId="0" borderId="0" xfId="70" applyFont="1" applyAlignment="1">
      <alignment vertical="center"/>
    </xf>
    <xf numFmtId="0" fontId="70" fillId="0" borderId="0" xfId="70" applyFont="1" applyAlignment="1"/>
    <xf numFmtId="0" fontId="70" fillId="0" borderId="0" xfId="62" applyFont="1"/>
    <xf numFmtId="0" fontId="20" fillId="25" borderId="0" xfId="0" applyFont="1" applyFill="1" applyBorder="1" applyAlignment="1"/>
    <xf numFmtId="164" fontId="15" fillId="24" borderId="0" xfId="40" applyNumberFormat="1" applyFont="1" applyFill="1" applyBorder="1" applyAlignment="1">
      <alignment wrapText="1"/>
    </xf>
    <xf numFmtId="0" fontId="15" fillId="25" borderId="0" xfId="0" applyFont="1" applyFill="1" applyBorder="1" applyAlignment="1">
      <alignment horizontal="left" indent="4"/>
    </xf>
    <xf numFmtId="0" fontId="15" fillId="26" borderId="0" xfId="0" applyFont="1" applyFill="1" applyBorder="1"/>
    <xf numFmtId="0" fontId="14" fillId="25" borderId="0" xfId="0" applyFont="1" applyFill="1" applyBorder="1" applyAlignment="1"/>
    <xf numFmtId="0" fontId="14" fillId="25" borderId="0" xfId="0" applyFont="1" applyFill="1" applyBorder="1" applyAlignment="1">
      <alignment horizontal="center"/>
    </xf>
    <xf numFmtId="0" fontId="13" fillId="25" borderId="0" xfId="0" applyFont="1" applyFill="1" applyBorder="1"/>
    <xf numFmtId="0" fontId="17" fillId="30" borderId="20" xfId="62" applyFont="1" applyFill="1" applyBorder="1" applyAlignment="1" applyProtection="1">
      <alignment horizontal="center" vertical="center"/>
    </xf>
    <xf numFmtId="0" fontId="96" fillId="35" borderId="0" xfId="68" applyFill="1" applyAlignment="1" applyProtection="1"/>
    <xf numFmtId="174" fontId="15" fillId="36" borderId="0" xfId="62" applyNumberFormat="1" applyFont="1" applyFill="1" applyAlignment="1">
      <alignment horizontal="right" vertical="center" wrapText="1"/>
    </xf>
    <xf numFmtId="167" fontId="73" fillId="26" borderId="10" xfId="0" applyNumberFormat="1" applyFont="1" applyFill="1" applyBorder="1" applyAlignment="1">
      <alignment horizontal="right" vertical="center" indent="2"/>
    </xf>
    <xf numFmtId="167" fontId="6" fillId="26" borderId="0" xfId="0" applyNumberFormat="1" applyFont="1" applyFill="1" applyBorder="1" applyAlignment="1">
      <alignment horizontal="right" indent="2"/>
    </xf>
    <xf numFmtId="165" fontId="73" fillId="26" borderId="10" xfId="0" applyNumberFormat="1" applyFont="1" applyFill="1" applyBorder="1" applyAlignment="1">
      <alignment horizontal="right" vertical="center" indent="2"/>
    </xf>
    <xf numFmtId="165" fontId="6" fillId="26" borderId="0" xfId="0" applyNumberFormat="1" applyFont="1" applyFill="1" applyBorder="1" applyAlignment="1">
      <alignment horizontal="right" indent="2"/>
    </xf>
    <xf numFmtId="167" fontId="6" fillId="25" borderId="0" xfId="0" applyNumberFormat="1" applyFont="1" applyFill="1" applyBorder="1" applyAlignment="1">
      <alignment horizontal="right" indent="1"/>
    </xf>
    <xf numFmtId="0" fontId="92" fillId="32" borderId="0" xfId="62" applyFont="1" applyFill="1" applyBorder="1" applyAlignment="1">
      <alignment wrapText="1"/>
    </xf>
    <xf numFmtId="2" fontId="73" fillId="24" borderId="0" xfId="40" applyNumberFormat="1" applyFont="1" applyFill="1" applyBorder="1" applyAlignment="1">
      <alignment horizontal="center" vertical="center" wrapText="1"/>
    </xf>
    <xf numFmtId="0" fontId="14" fillId="25" borderId="0" xfId="70" applyFont="1" applyFill="1" applyBorder="1" applyAlignment="1">
      <alignment horizontal="left"/>
    </xf>
    <xf numFmtId="167" fontId="6" fillId="26" borderId="0" xfId="0" applyNumberFormat="1" applyFont="1" applyFill="1" applyBorder="1" applyAlignment="1">
      <alignment horizontal="right" indent="1"/>
    </xf>
    <xf numFmtId="1" fontId="70" fillId="0" borderId="0" xfId="70" applyNumberFormat="1" applyFont="1" applyAlignment="1"/>
    <xf numFmtId="0" fontId="16" fillId="25" borderId="0" xfId="70" applyFont="1" applyFill="1" applyAlignment="1"/>
    <xf numFmtId="0" fontId="16" fillId="25" borderId="20" xfId="70" applyFont="1" applyFill="1" applyBorder="1" applyAlignment="1"/>
    <xf numFmtId="0" fontId="16" fillId="25" borderId="0" xfId="70" applyFont="1" applyFill="1" applyBorder="1" applyAlignment="1"/>
    <xf numFmtId="1" fontId="16" fillId="0" borderId="0" xfId="70" applyNumberFormat="1" applyFont="1" applyAlignment="1"/>
    <xf numFmtId="0" fontId="73" fillId="25" borderId="0" xfId="70" applyFont="1" applyFill="1" applyBorder="1" applyAlignment="1">
      <alignment horizontal="left"/>
    </xf>
    <xf numFmtId="0" fontId="12" fillId="25" borderId="22" xfId="70" applyFont="1" applyFill="1" applyBorder="1" applyAlignment="1">
      <alignment horizontal="left"/>
    </xf>
    <xf numFmtId="3" fontId="119" fillId="26" borderId="0" xfId="70" applyNumberFormat="1" applyFont="1" applyFill="1" applyBorder="1" applyAlignment="1">
      <alignment horizontal="right"/>
    </xf>
    <xf numFmtId="1" fontId="119" fillId="26" borderId="0" xfId="70" applyNumberFormat="1" applyFont="1" applyFill="1" applyBorder="1" applyAlignment="1">
      <alignment horizontal="right"/>
    </xf>
    <xf numFmtId="0" fontId="120" fillId="26" borderId="0" xfId="70" applyFont="1" applyFill="1"/>
    <xf numFmtId="2" fontId="121" fillId="26" borderId="0" xfId="70" applyNumberFormat="1" applyFont="1" applyFill="1" applyBorder="1" applyAlignment="1">
      <alignment horizontal="center"/>
    </xf>
    <xf numFmtId="0" fontId="16" fillId="26" borderId="0" xfId="70" applyFont="1" applyFill="1" applyAlignment="1"/>
    <xf numFmtId="0" fontId="8" fillId="25" borderId="0" xfId="72" applyFont="1" applyFill="1" applyBorder="1"/>
    <xf numFmtId="0" fontId="5" fillId="26" borderId="0" xfId="63" applyFill="1" applyAlignment="1"/>
    <xf numFmtId="0" fontId="5" fillId="25" borderId="0" xfId="63" applyFont="1" applyFill="1" applyAlignment="1">
      <alignment vertical="center"/>
    </xf>
    <xf numFmtId="0" fontId="5" fillId="25" borderId="0" xfId="63" applyFont="1" applyFill="1" applyBorder="1" applyAlignment="1">
      <alignment vertical="center"/>
    </xf>
    <xf numFmtId="0" fontId="5" fillId="26" borderId="0" xfId="63" applyFont="1" applyFill="1" applyAlignment="1">
      <alignment vertical="center"/>
    </xf>
    <xf numFmtId="0" fontId="5" fillId="0" borderId="0" xfId="63" applyFont="1" applyAlignment="1">
      <alignment vertical="center"/>
    </xf>
    <xf numFmtId="0" fontId="5" fillId="25" borderId="0" xfId="63" applyFont="1" applyFill="1"/>
    <xf numFmtId="0" fontId="13" fillId="25" borderId="0" xfId="63" applyFont="1" applyFill="1" applyBorder="1"/>
    <xf numFmtId="0" fontId="5" fillId="26" borderId="0" xfId="63" applyFont="1" applyFill="1"/>
    <xf numFmtId="0" fontId="5" fillId="0" borderId="0" xfId="63" applyFont="1"/>
    <xf numFmtId="0" fontId="13" fillId="26" borderId="0" xfId="63" applyFont="1" applyFill="1" applyBorder="1"/>
    <xf numFmtId="0" fontId="82" fillId="25" borderId="19" xfId="63" applyFont="1" applyFill="1" applyBorder="1"/>
    <xf numFmtId="1" fontId="15" fillId="26" borderId="0" xfId="63" applyNumberFormat="1" applyFont="1" applyFill="1" applyBorder="1" applyAlignment="1">
      <alignment horizontal="center" vertical="center" wrapText="1"/>
    </xf>
    <xf numFmtId="0" fontId="14" fillId="25" borderId="0" xfId="70" applyFont="1" applyFill="1" applyBorder="1" applyAlignment="1">
      <alignment horizontal="center" vertical="center" wrapText="1"/>
    </xf>
    <xf numFmtId="0" fontId="44" fillId="25" borderId="0" xfId="70" applyFont="1" applyFill="1" applyBorder="1"/>
    <xf numFmtId="0" fontId="14" fillId="0" borderId="0" xfId="70" applyFont="1" applyBorder="1" applyAlignment="1">
      <alignment horizontal="center" vertical="center" wrapText="1"/>
    </xf>
    <xf numFmtId="0" fontId="6" fillId="26" borderId="0" xfId="63" applyFont="1" applyFill="1" applyAlignment="1"/>
    <xf numFmtId="0" fontId="120" fillId="26" borderId="0" xfId="70" applyFont="1" applyFill="1" applyBorder="1"/>
    <xf numFmtId="0" fontId="14" fillId="26" borderId="11" xfId="70" applyFont="1" applyFill="1" applyBorder="1" applyAlignment="1">
      <alignment horizontal="center"/>
    </xf>
    <xf numFmtId="173" fontId="6" fillId="25" borderId="0" xfId="70" applyNumberFormat="1" applyFont="1" applyFill="1" applyBorder="1" applyAlignment="1">
      <alignment horizontal="left"/>
    </xf>
    <xf numFmtId="0" fontId="14" fillId="25" borderId="18" xfId="70" applyFont="1" applyFill="1" applyBorder="1" applyAlignment="1">
      <alignment horizontal="left"/>
    </xf>
    <xf numFmtId="0" fontId="12" fillId="25" borderId="23" xfId="70" applyFont="1" applyFill="1" applyBorder="1" applyAlignment="1">
      <alignment horizontal="left"/>
    </xf>
    <xf numFmtId="0" fontId="12" fillId="25" borderId="0" xfId="70" applyFont="1" applyFill="1" applyBorder="1" applyAlignment="1">
      <alignment horizontal="left"/>
    </xf>
    <xf numFmtId="165" fontId="5" fillId="0" borderId="0" xfId="70" applyNumberFormat="1" applyAlignment="1"/>
    <xf numFmtId="0" fontId="14" fillId="25" borderId="49" xfId="70" applyFont="1" applyFill="1" applyBorder="1" applyAlignment="1">
      <alignment horizontal="center" vertical="center" wrapText="1"/>
    </xf>
    <xf numFmtId="0" fontId="14" fillId="25" borderId="75" xfId="70" applyFont="1" applyFill="1" applyBorder="1" applyAlignment="1">
      <alignment horizontal="center" vertical="center" wrapText="1"/>
    </xf>
    <xf numFmtId="0" fontId="14" fillId="25" borderId="13" xfId="70" applyFont="1" applyFill="1" applyBorder="1" applyAlignment="1">
      <alignment horizontal="center" vertical="center" wrapText="1"/>
    </xf>
    <xf numFmtId="0" fontId="73" fillId="25" borderId="0" xfId="78" applyFont="1" applyFill="1" applyBorder="1" applyAlignment="1">
      <alignment horizontal="left" vertical="center"/>
    </xf>
    <xf numFmtId="171" fontId="73" fillId="26" borderId="49" xfId="70" applyNumberFormat="1" applyFont="1" applyFill="1" applyBorder="1" applyAlignment="1">
      <alignment horizontal="right" vertical="center" wrapText="1"/>
    </xf>
    <xf numFmtId="165" fontId="73" fillId="26" borderId="49" xfId="70" applyNumberFormat="1" applyFont="1" applyFill="1" applyBorder="1" applyAlignment="1">
      <alignment horizontal="right" vertical="center" wrapText="1" indent="2"/>
    </xf>
    <xf numFmtId="3" fontId="73" fillId="26" borderId="0" xfId="70" applyNumberFormat="1" applyFont="1" applyFill="1" applyBorder="1" applyAlignment="1">
      <alignment horizontal="right" vertical="center" wrapText="1"/>
    </xf>
    <xf numFmtId="167" fontId="73" fillId="25" borderId="0" xfId="70" applyNumberFormat="1" applyFont="1" applyFill="1" applyBorder="1" applyAlignment="1">
      <alignment horizontal="right" vertical="center" wrapText="1" indent="2"/>
    </xf>
    <xf numFmtId="171" fontId="11" fillId="26" borderId="0" xfId="70" applyNumberFormat="1" applyFont="1" applyFill="1" applyBorder="1" applyAlignment="1">
      <alignment horizontal="right" vertical="center" wrapText="1"/>
    </xf>
    <xf numFmtId="165" fontId="11" fillId="26" borderId="0" xfId="70" applyNumberFormat="1" applyFont="1" applyFill="1" applyBorder="1" applyAlignment="1">
      <alignment horizontal="right" vertical="center" wrapText="1" indent="2"/>
    </xf>
    <xf numFmtId="3" fontId="11" fillId="26" borderId="0" xfId="70" applyNumberFormat="1" applyFont="1" applyFill="1" applyBorder="1" applyAlignment="1">
      <alignment horizontal="right" vertical="center" wrapText="1"/>
    </xf>
    <xf numFmtId="167" fontId="11" fillId="25" borderId="0" xfId="70" applyNumberFormat="1" applyFont="1" applyFill="1" applyBorder="1" applyAlignment="1">
      <alignment horizontal="right" vertical="center" wrapText="1" indent="2"/>
    </xf>
    <xf numFmtId="171" fontId="6" fillId="26" borderId="0" xfId="70" applyNumberFormat="1" applyFont="1" applyFill="1" applyBorder="1" applyAlignment="1">
      <alignment horizontal="right" vertical="center" wrapText="1"/>
    </xf>
    <xf numFmtId="165" fontId="6" fillId="26" borderId="0" xfId="70" applyNumberFormat="1" applyFont="1" applyFill="1" applyBorder="1" applyAlignment="1">
      <alignment horizontal="right" vertical="center" wrapText="1" indent="2"/>
    </xf>
    <xf numFmtId="3" fontId="6" fillId="26" borderId="0" xfId="70" applyNumberFormat="1" applyFont="1" applyFill="1" applyBorder="1" applyAlignment="1">
      <alignment horizontal="right" vertical="center" wrapText="1"/>
    </xf>
    <xf numFmtId="167" fontId="6" fillId="25" borderId="0" xfId="70" applyNumberFormat="1" applyFont="1" applyFill="1" applyBorder="1" applyAlignment="1">
      <alignment horizontal="right" vertical="center" wrapText="1" indent="2"/>
    </xf>
    <xf numFmtId="171" fontId="11" fillId="26" borderId="0" xfId="70" applyNumberFormat="1" applyFont="1" applyFill="1" applyBorder="1" applyAlignment="1">
      <alignment horizontal="right" vertical="center"/>
    </xf>
    <xf numFmtId="165" fontId="11" fillId="26" borderId="0" xfId="70" applyNumberFormat="1" applyFont="1" applyFill="1" applyBorder="1" applyAlignment="1">
      <alignment horizontal="right" vertical="center" indent="2"/>
    </xf>
    <xf numFmtId="171" fontId="6" fillId="26" borderId="0" xfId="70" applyNumberFormat="1" applyFont="1" applyFill="1" applyBorder="1" applyAlignment="1">
      <alignment horizontal="right" vertical="center"/>
    </xf>
    <xf numFmtId="165" fontId="6" fillId="26" borderId="0" xfId="70" applyNumberFormat="1" applyFont="1" applyFill="1" applyBorder="1" applyAlignment="1">
      <alignment horizontal="right" vertical="center" indent="2"/>
    </xf>
    <xf numFmtId="0" fontId="6" fillId="0" borderId="0" xfId="70" applyFont="1" applyFill="1" applyAlignment="1">
      <alignment vertical="center"/>
    </xf>
    <xf numFmtId="0" fontId="11" fillId="26" borderId="0" xfId="70" applyFont="1" applyFill="1" applyBorder="1" applyAlignment="1">
      <alignment horizontal="right" vertical="center"/>
    </xf>
    <xf numFmtId="0" fontId="6" fillId="0" borderId="0" xfId="70" applyFont="1" applyFill="1" applyAlignment="1">
      <alignment vertical="top"/>
    </xf>
    <xf numFmtId="1" fontId="15" fillId="25" borderId="0" xfId="70" applyNumberFormat="1" applyFont="1" applyFill="1" applyBorder="1" applyAlignment="1">
      <alignment vertical="top"/>
    </xf>
    <xf numFmtId="0" fontId="5" fillId="25" borderId="0" xfId="70" applyNumberFormat="1" applyFont="1" applyFill="1" applyBorder="1" applyAlignment="1">
      <alignment vertical="top"/>
    </xf>
    <xf numFmtId="0" fontId="6" fillId="25" borderId="0" xfId="70" applyFont="1" applyFill="1" applyBorder="1" applyAlignment="1">
      <alignment vertical="top"/>
    </xf>
    <xf numFmtId="0" fontId="8" fillId="0" borderId="0" xfId="70" applyFont="1" applyFill="1" applyBorder="1"/>
    <xf numFmtId="0" fontId="59" fillId="0" borderId="0" xfId="70" applyFont="1" applyFill="1" applyAlignment="1"/>
    <xf numFmtId="0" fontId="5" fillId="0" borderId="0" xfId="70" applyFill="1" applyBorder="1"/>
    <xf numFmtId="0" fontId="16" fillId="0" borderId="0" xfId="70" applyFont="1" applyFill="1" applyBorder="1"/>
    <xf numFmtId="0" fontId="15" fillId="0" borderId="0" xfId="70" applyFont="1" applyFill="1" applyBorder="1" applyAlignment="1"/>
    <xf numFmtId="49" fontId="15" fillId="0" borderId="0" xfId="70" applyNumberFormat="1" applyFont="1" applyFill="1" applyBorder="1" applyAlignment="1">
      <alignment horizontal="right"/>
    </xf>
    <xf numFmtId="0" fontId="5" fillId="0" borderId="0" xfId="70" applyNumberFormat="1" applyFill="1"/>
    <xf numFmtId="0" fontId="19" fillId="0" borderId="0" xfId="70" applyFont="1" applyFill="1" applyBorder="1" applyAlignment="1">
      <alignment horizontal="right"/>
    </xf>
    <xf numFmtId="0" fontId="123" fillId="25" borderId="0" xfId="68" applyNumberFormat="1" applyFont="1" applyFill="1" applyBorder="1" applyAlignment="1" applyProtection="1">
      <alignment vertical="justify" wrapText="1"/>
      <protection locked="0"/>
    </xf>
    <xf numFmtId="0" fontId="12" fillId="0" borderId="0" xfId="70" applyFont="1" applyAlignment="1">
      <alignment horizontal="left"/>
    </xf>
    <xf numFmtId="1" fontId="14" fillId="26" borderId="12" xfId="63" applyNumberFormat="1" applyFont="1" applyFill="1" applyBorder="1" applyAlignment="1">
      <alignment horizontal="center" vertical="center"/>
    </xf>
    <xf numFmtId="2" fontId="73" fillId="24" borderId="0" xfId="40" applyNumberFormat="1" applyFont="1" applyFill="1" applyBorder="1" applyAlignment="1">
      <alignment horizontal="center" vertical="center" wrapText="1"/>
    </xf>
    <xf numFmtId="0" fontId="14" fillId="26" borderId="10" xfId="63" applyFont="1" applyFill="1" applyBorder="1" applyAlignment="1"/>
    <xf numFmtId="0" fontId="14" fillId="26" borderId="49" xfId="63" applyFont="1" applyFill="1" applyBorder="1" applyAlignment="1"/>
    <xf numFmtId="0" fontId="9" fillId="26" borderId="0" xfId="63" applyFont="1" applyFill="1" applyBorder="1"/>
    <xf numFmtId="0" fontId="9" fillId="25" borderId="0" xfId="63" applyFont="1" applyFill="1" applyBorder="1"/>
    <xf numFmtId="0" fontId="74" fillId="25" borderId="0" xfId="63" applyFont="1" applyFill="1"/>
    <xf numFmtId="0" fontId="74" fillId="25" borderId="0" xfId="63" applyFont="1" applyFill="1" applyBorder="1"/>
    <xf numFmtId="0" fontId="73" fillId="24" borderId="0" xfId="66" applyFont="1" applyFill="1" applyBorder="1" applyAlignment="1">
      <alignment horizontal="left" vertical="top"/>
    </xf>
    <xf numFmtId="0" fontId="73" fillId="27" borderId="0" xfId="40" applyFont="1" applyFill="1" applyBorder="1"/>
    <xf numFmtId="0" fontId="74" fillId="26" borderId="0" xfId="63" applyFont="1" applyFill="1"/>
    <xf numFmtId="0" fontId="74" fillId="0" borderId="0" xfId="63" applyFont="1"/>
    <xf numFmtId="0" fontId="74" fillId="25" borderId="0" xfId="63" applyFont="1" applyFill="1" applyAlignment="1"/>
    <xf numFmtId="0" fontId="74" fillId="25" borderId="0" xfId="63" applyFont="1" applyFill="1" applyBorder="1" applyAlignment="1"/>
    <xf numFmtId="0" fontId="73" fillId="24" borderId="0" xfId="66" applyFont="1" applyFill="1" applyBorder="1" applyAlignment="1">
      <alignment horizontal="left"/>
    </xf>
    <xf numFmtId="0" fontId="73" fillId="27" borderId="0" xfId="40" applyFont="1" applyFill="1" applyBorder="1" applyAlignment="1"/>
    <xf numFmtId="0" fontId="74" fillId="26" borderId="0" xfId="63" applyFont="1" applyFill="1" applyAlignment="1"/>
    <xf numFmtId="0" fontId="74" fillId="0" borderId="0" xfId="63" applyFont="1" applyAlignment="1"/>
    <xf numFmtId="165" fontId="48" fillId="0" borderId="0" xfId="0" applyNumberFormat="1" applyFont="1" applyFill="1"/>
    <xf numFmtId="177" fontId="26" fillId="27" borderId="0" xfId="220" applyNumberFormat="1" applyFont="1" applyFill="1" applyBorder="1" applyAlignment="1">
      <alignment horizontal="center" wrapText="1"/>
    </xf>
    <xf numFmtId="177" fontId="26" fillId="27" borderId="0" xfId="220" applyNumberFormat="1" applyFont="1" applyFill="1" applyBorder="1" applyAlignment="1">
      <alignment horizontal="right" wrapText="1" indent="1"/>
    </xf>
    <xf numFmtId="0" fontId="26" fillId="25" borderId="0" xfId="62" applyFont="1" applyFill="1" applyBorder="1" applyAlignment="1">
      <alignment horizontal="left" indent="1"/>
    </xf>
    <xf numFmtId="177" fontId="26" fillId="27" borderId="70" xfId="220" applyNumberFormat="1" applyFont="1" applyFill="1" applyBorder="1" applyAlignment="1">
      <alignment horizontal="right" wrapText="1" indent="1"/>
    </xf>
    <xf numFmtId="0" fontId="14" fillId="25" borderId="12" xfId="62" applyFont="1" applyFill="1" applyBorder="1" applyAlignment="1">
      <alignment horizontal="center"/>
    </xf>
    <xf numFmtId="167" fontId="5" fillId="0" borderId="0" xfId="62" applyNumberFormat="1"/>
    <xf numFmtId="0" fontId="14" fillId="26" borderId="0" xfId="63" applyFont="1" applyFill="1" applyBorder="1" applyAlignment="1"/>
    <xf numFmtId="3" fontId="73" fillId="27" borderId="0" xfId="40" applyNumberFormat="1" applyFont="1" applyFill="1" applyBorder="1" applyAlignment="1">
      <alignment horizontal="right" wrapText="1"/>
    </xf>
    <xf numFmtId="4" fontId="73" fillId="27" borderId="0" xfId="40" applyNumberFormat="1" applyFont="1" applyFill="1" applyBorder="1" applyAlignment="1">
      <alignment horizontal="right" wrapText="1"/>
    </xf>
    <xf numFmtId="3" fontId="84" fillId="25" borderId="0" xfId="63" applyNumberFormat="1" applyFont="1" applyFill="1" applyBorder="1" applyAlignment="1"/>
    <xf numFmtId="0" fontId="44" fillId="26" borderId="31" xfId="63" applyFont="1" applyFill="1" applyBorder="1" applyAlignment="1">
      <alignment horizontal="left" vertical="center"/>
    </xf>
    <xf numFmtId="0" fontId="44" fillId="26" borderId="32" xfId="63" applyFont="1" applyFill="1" applyBorder="1" applyAlignment="1">
      <alignment horizontal="left" vertical="center"/>
    </xf>
    <xf numFmtId="0" fontId="19" fillId="25" borderId="48" xfId="63" applyFont="1" applyFill="1" applyBorder="1" applyAlignment="1">
      <alignment horizontal="right"/>
    </xf>
    <xf numFmtId="0" fontId="73" fillId="24" borderId="0" xfId="66" applyFont="1" applyFill="1" applyBorder="1" applyAlignment="1">
      <alignment horizontal="left" vertical="center"/>
    </xf>
    <xf numFmtId="0" fontId="73" fillId="27" borderId="0" xfId="40" applyFont="1" applyFill="1" applyBorder="1" applyAlignment="1">
      <alignment vertical="center"/>
    </xf>
    <xf numFmtId="3" fontId="73" fillId="27" borderId="0" xfId="40" applyNumberFormat="1" applyFont="1" applyFill="1" applyBorder="1" applyAlignment="1">
      <alignment horizontal="right" vertical="center" wrapText="1"/>
    </xf>
    <xf numFmtId="0" fontId="82" fillId="25" borderId="19" xfId="63" applyFont="1" applyFill="1" applyBorder="1" applyAlignment="1">
      <alignment horizontal="right" vertical="center"/>
    </xf>
    <xf numFmtId="167" fontId="73" fillId="26" borderId="0" xfId="62" applyNumberFormat="1" applyFont="1" applyFill="1" applyBorder="1" applyAlignment="1">
      <alignment horizontal="left" indent="1"/>
    </xf>
    <xf numFmtId="167" fontId="6" fillId="25" borderId="0" xfId="0" applyNumberFormat="1" applyFont="1" applyFill="1" applyBorder="1" applyAlignment="1">
      <alignment horizontal="left" indent="1"/>
    </xf>
    <xf numFmtId="0" fontId="14" fillId="25" borderId="58" xfId="0" applyFont="1" applyFill="1" applyBorder="1" applyAlignment="1">
      <alignment horizontal="center"/>
    </xf>
    <xf numFmtId="0" fontId="14" fillId="26" borderId="13" xfId="62" applyFont="1" applyFill="1" applyBorder="1" applyAlignment="1">
      <alignment horizontal="center" vertical="center"/>
    </xf>
    <xf numFmtId="0" fontId="14" fillId="25" borderId="80" xfId="70" applyFont="1" applyFill="1" applyBorder="1" applyAlignment="1">
      <alignment horizontal="center"/>
    </xf>
    <xf numFmtId="0" fontId="82" fillId="25" borderId="19" xfId="63" applyFont="1" applyFill="1" applyBorder="1" applyAlignment="1"/>
    <xf numFmtId="0" fontId="73" fillId="24" borderId="0" xfId="66" applyFont="1" applyFill="1" applyBorder="1" applyAlignment="1">
      <alignment horizontal="left" indent="1"/>
    </xf>
    <xf numFmtId="0" fontId="74" fillId="25" borderId="0" xfId="63" applyFont="1" applyFill="1" applyAlignment="1">
      <alignment horizontal="left" vertical="top"/>
    </xf>
    <xf numFmtId="0" fontId="74" fillId="25" borderId="0" xfId="63" applyFont="1" applyFill="1" applyBorder="1" applyAlignment="1">
      <alignment horizontal="left" vertical="top"/>
    </xf>
    <xf numFmtId="0" fontId="19" fillId="26" borderId="0" xfId="63" applyFont="1" applyFill="1" applyBorder="1" applyAlignment="1">
      <alignment horizontal="left" vertical="top"/>
    </xf>
    <xf numFmtId="0" fontId="73" fillId="27" borderId="0" xfId="40" applyFont="1" applyFill="1" applyBorder="1" applyAlignment="1">
      <alignment horizontal="left" vertical="top"/>
    </xf>
    <xf numFmtId="0" fontId="74" fillId="26" borderId="0" xfId="63" applyFont="1" applyFill="1" applyAlignment="1">
      <alignment horizontal="left" vertical="top"/>
    </xf>
    <xf numFmtId="0" fontId="82" fillId="25" borderId="19" xfId="63" applyFont="1" applyFill="1" applyBorder="1" applyAlignment="1">
      <alignment horizontal="left" vertical="top"/>
    </xf>
    <xf numFmtId="0" fontId="74" fillId="0" borderId="0" xfId="63" applyFont="1" applyAlignment="1">
      <alignment horizontal="left" vertical="top"/>
    </xf>
    <xf numFmtId="1" fontId="14" fillId="26" borderId="12" xfId="63" applyNumberFormat="1" applyFont="1" applyFill="1" applyBorder="1" applyAlignment="1">
      <alignment horizontal="center" vertical="center" wrapText="1"/>
    </xf>
    <xf numFmtId="0" fontId="14" fillId="25" borderId="0" xfId="70" applyFont="1" applyFill="1" applyBorder="1" applyAlignment="1">
      <alignment horizontal="center" wrapText="1"/>
    </xf>
    <xf numFmtId="0" fontId="5" fillId="25" borderId="0" xfId="63" applyFont="1" applyFill="1" applyAlignment="1"/>
    <xf numFmtId="0" fontId="14" fillId="0" borderId="0" xfId="70" applyFont="1" applyBorder="1" applyAlignment="1">
      <alignment horizontal="center" wrapText="1"/>
    </xf>
    <xf numFmtId="0" fontId="44" fillId="25" borderId="0" xfId="70" applyFont="1" applyFill="1" applyBorder="1" applyAlignment="1"/>
    <xf numFmtId="0" fontId="45" fillId="24" borderId="0" xfId="40" applyFont="1" applyFill="1" applyBorder="1" applyAlignment="1">
      <alignment horizontal="left" vertical="center"/>
    </xf>
    <xf numFmtId="0" fontId="21" fillId="25" borderId="0" xfId="63" applyFont="1" applyFill="1" applyBorder="1" applyAlignment="1">
      <alignment horizontal="center" wrapText="1"/>
    </xf>
    <xf numFmtId="0" fontId="50" fillId="25" borderId="0" xfId="63" applyFont="1" applyFill="1" applyBorder="1" applyAlignment="1"/>
    <xf numFmtId="0" fontId="21" fillId="0" borderId="0" xfId="63" applyFont="1" applyBorder="1" applyAlignment="1">
      <alignment horizontal="center" wrapText="1"/>
    </xf>
    <xf numFmtId="0" fontId="14" fillId="25" borderId="0" xfId="63" applyFont="1" applyFill="1" applyBorder="1" applyAlignment="1">
      <alignment horizontal="left" wrapText="1" indent="1"/>
    </xf>
    <xf numFmtId="0" fontId="44" fillId="25" borderId="0" xfId="63" applyFont="1" applyFill="1" applyBorder="1" applyAlignment="1">
      <alignment horizontal="left" indent="1"/>
    </xf>
    <xf numFmtId="0" fontId="14" fillId="26" borderId="0" xfId="63" applyFont="1" applyFill="1" applyBorder="1" applyAlignment="1">
      <alignment horizontal="left" wrapText="1" indent="1"/>
    </xf>
    <xf numFmtId="0" fontId="82" fillId="25" borderId="19" xfId="63" applyFont="1" applyFill="1" applyBorder="1" applyAlignment="1">
      <alignment horizontal="left" indent="1"/>
    </xf>
    <xf numFmtId="3" fontId="84" fillId="25" borderId="0" xfId="63" applyNumberFormat="1" applyFont="1" applyFill="1" applyBorder="1" applyAlignment="1">
      <alignment horizontal="left" indent="1"/>
    </xf>
    <xf numFmtId="0" fontId="14" fillId="0" borderId="0" xfId="63" applyFont="1" applyBorder="1" applyAlignment="1">
      <alignment horizontal="left" wrapText="1" indent="1"/>
    </xf>
    <xf numFmtId="0" fontId="44" fillId="26" borderId="0" xfId="63" applyFont="1" applyFill="1" applyBorder="1" applyAlignment="1">
      <alignment horizontal="left" indent="1"/>
    </xf>
    <xf numFmtId="0" fontId="5" fillId="26" borderId="0" xfId="63" applyFill="1" applyAlignment="1">
      <alignment horizontal="left" indent="1"/>
    </xf>
    <xf numFmtId="0" fontId="44" fillId="26" borderId="0" xfId="70" applyFont="1" applyFill="1" applyBorder="1" applyAlignment="1">
      <alignment horizontal="left" indent="1"/>
    </xf>
    <xf numFmtId="0" fontId="5" fillId="26" borderId="0" xfId="63" applyFill="1" applyBorder="1" applyAlignment="1">
      <alignment horizontal="left" indent="1"/>
    </xf>
    <xf numFmtId="0" fontId="5" fillId="0" borderId="0" xfId="63" applyAlignment="1">
      <alignment horizontal="left" indent="1"/>
    </xf>
    <xf numFmtId="0" fontId="19" fillId="26" borderId="0" xfId="63" applyFont="1" applyFill="1" applyBorder="1" applyAlignment="1">
      <alignment horizontal="left"/>
    </xf>
    <xf numFmtId="3" fontId="129" fillId="26" borderId="0" xfId="63" applyNumberFormat="1" applyFont="1" applyFill="1" applyBorder="1" applyAlignment="1">
      <alignment horizontal="center"/>
    </xf>
    <xf numFmtId="3" fontId="129" fillId="26" borderId="0" xfId="63" applyNumberFormat="1" applyFont="1" applyFill="1" applyBorder="1" applyAlignment="1">
      <alignment horizontal="right"/>
    </xf>
    <xf numFmtId="3" fontId="73" fillId="27" borderId="0" xfId="40" applyNumberFormat="1" applyFont="1" applyFill="1" applyBorder="1" applyAlignment="1">
      <alignment horizontal="left" vertical="center" wrapText="1"/>
    </xf>
    <xf numFmtId="167" fontId="84" fillId="27" borderId="0" xfId="40" applyNumberFormat="1" applyFont="1" applyFill="1" applyBorder="1" applyAlignment="1">
      <alignment horizontal="right" wrapText="1" indent="1"/>
    </xf>
    <xf numFmtId="3" fontId="84" fillId="27" borderId="0" xfId="40" applyNumberFormat="1" applyFont="1" applyFill="1" applyBorder="1" applyAlignment="1">
      <alignment horizontal="right" wrapText="1" indent="1"/>
    </xf>
    <xf numFmtId="3" fontId="86" fillId="24" borderId="0" xfId="40" applyNumberFormat="1" applyFont="1" applyFill="1" applyBorder="1" applyAlignment="1">
      <alignment horizontal="right" indent="2"/>
    </xf>
    <xf numFmtId="0" fontId="130" fillId="24" borderId="0" xfId="40" applyFont="1" applyFill="1" applyBorder="1" applyAlignment="1">
      <alignment horizontal="left" vertical="center"/>
    </xf>
    <xf numFmtId="167" fontId="102" fillId="27" borderId="0" xfId="40" applyNumberFormat="1" applyFont="1" applyFill="1" applyBorder="1" applyAlignment="1">
      <alignment horizontal="right" wrapText="1" indent="1"/>
    </xf>
    <xf numFmtId="3" fontId="102" fillId="27" borderId="0" xfId="40" applyNumberFormat="1" applyFont="1" applyFill="1" applyBorder="1" applyAlignment="1">
      <alignment horizontal="right" wrapText="1" indent="1"/>
    </xf>
    <xf numFmtId="0" fontId="103" fillId="24" borderId="0" xfId="40" applyFont="1" applyFill="1" applyBorder="1" applyAlignment="1">
      <alignment horizontal="left" vertical="center" indent="2"/>
    </xf>
    <xf numFmtId="3" fontId="84" fillId="24" borderId="0" xfId="40" applyNumberFormat="1" applyFont="1" applyFill="1" applyBorder="1" applyAlignment="1">
      <alignment horizontal="right" indent="2"/>
    </xf>
    <xf numFmtId="3" fontId="131" fillId="24" borderId="0" xfId="40" applyNumberFormat="1" applyFont="1" applyFill="1" applyBorder="1" applyAlignment="1">
      <alignment horizontal="right" indent="2"/>
    </xf>
    <xf numFmtId="3" fontId="132" fillId="24" borderId="0" xfId="40" applyNumberFormat="1" applyFont="1" applyFill="1" applyBorder="1" applyAlignment="1">
      <alignment horizontal="right" indent="2"/>
    </xf>
    <xf numFmtId="0" fontId="133" fillId="24" borderId="0" xfId="40" applyFont="1" applyFill="1" applyBorder="1" applyAlignment="1">
      <alignment horizontal="left" vertical="center"/>
    </xf>
    <xf numFmtId="0" fontId="14" fillId="26" borderId="19" xfId="70" applyFont="1" applyFill="1" applyBorder="1" applyAlignment="1">
      <alignment vertical="center" wrapText="1"/>
    </xf>
    <xf numFmtId="167" fontId="103" fillId="24" borderId="0" xfId="306" applyNumberFormat="1" applyFont="1" applyFill="1" applyBorder="1" applyAlignment="1">
      <alignment horizontal="left" vertical="center" indent="2"/>
    </xf>
    <xf numFmtId="0" fontId="14" fillId="25" borderId="0" xfId="227" applyFont="1" applyFill="1" applyBorder="1" applyAlignment="1">
      <alignment horizontal="center" vertical="center" wrapText="1"/>
    </xf>
    <xf numFmtId="0" fontId="44" fillId="25" borderId="0" xfId="227" applyFont="1" applyFill="1" applyBorder="1"/>
    <xf numFmtId="0" fontId="14" fillId="0" borderId="0" xfId="227" applyFont="1" applyBorder="1" applyAlignment="1">
      <alignment horizontal="center" vertical="center" wrapText="1"/>
    </xf>
    <xf numFmtId="0" fontId="32" fillId="25" borderId="0" xfId="63" applyFont="1" applyFill="1" applyBorder="1" applyAlignment="1"/>
    <xf numFmtId="1" fontId="14" fillId="26" borderId="0" xfId="227" applyNumberFormat="1" applyFont="1" applyFill="1" applyBorder="1" applyAlignment="1">
      <alignment horizontal="center" vertical="center" wrapText="1"/>
    </xf>
    <xf numFmtId="0" fontId="43" fillId="26" borderId="0" xfId="227" applyFont="1" applyFill="1" applyBorder="1" applyAlignment="1"/>
    <xf numFmtId="0" fontId="90" fillId="25" borderId="0" xfId="70" applyFont="1" applyFill="1" applyBorder="1" applyAlignment="1"/>
    <xf numFmtId="0" fontId="5" fillId="25" borderId="0" xfId="53" applyFill="1"/>
    <xf numFmtId="0" fontId="12" fillId="25" borderId="0" xfId="53" applyFont="1" applyFill="1" applyBorder="1" applyAlignment="1">
      <alignment horizontal="left"/>
    </xf>
    <xf numFmtId="0" fontId="13" fillId="25" borderId="0" xfId="72" applyFont="1" applyFill="1" applyBorder="1"/>
    <xf numFmtId="0" fontId="14" fillId="25" borderId="0" xfId="72" applyFont="1" applyFill="1" applyBorder="1" applyAlignment="1">
      <alignment horizontal="center"/>
    </xf>
    <xf numFmtId="0" fontId="5" fillId="26" borderId="0" xfId="53" applyFill="1"/>
    <xf numFmtId="0" fontId="5" fillId="0" borderId="0" xfId="53"/>
    <xf numFmtId="0" fontId="14" fillId="25" borderId="0" xfId="78" applyFont="1" applyFill="1" applyBorder="1" applyAlignment="1">
      <alignment vertical="center" wrapText="1"/>
    </xf>
    <xf numFmtId="0" fontId="44" fillId="25" borderId="0" xfId="53" applyFont="1" applyFill="1"/>
    <xf numFmtId="0" fontId="46" fillId="25" borderId="0" xfId="53" applyFont="1" applyFill="1" applyBorder="1" applyAlignment="1">
      <alignment horizontal="left"/>
    </xf>
    <xf numFmtId="0" fontId="44" fillId="0" borderId="0" xfId="53" applyFont="1"/>
    <xf numFmtId="3" fontId="73" fillId="24" borderId="0" xfId="40" applyNumberFormat="1" applyFont="1" applyFill="1" applyBorder="1" applyAlignment="1">
      <alignment horizontal="left" vertical="center"/>
    </xf>
    <xf numFmtId="0" fontId="5" fillId="25" borderId="0" xfId="53" applyFont="1" applyFill="1"/>
    <xf numFmtId="3" fontId="11" fillId="24" borderId="0" xfId="40" applyNumberFormat="1" applyFont="1" applyFill="1" applyBorder="1" applyAlignment="1">
      <alignment horizontal="left" vertical="center"/>
    </xf>
    <xf numFmtId="3" fontId="6" fillId="27" borderId="0" xfId="40" applyNumberFormat="1" applyFont="1" applyFill="1" applyBorder="1" applyAlignment="1">
      <alignment horizontal="left" vertical="center" wrapText="1"/>
    </xf>
    <xf numFmtId="0" fontId="5" fillId="25" borderId="19" xfId="72" applyFont="1" applyFill="1" applyBorder="1"/>
    <xf numFmtId="0" fontId="5" fillId="0" borderId="0" xfId="53" applyFont="1"/>
    <xf numFmtId="3" fontId="6" fillId="24" borderId="0" xfId="40" applyNumberFormat="1" applyFont="1" applyFill="1" applyBorder="1" applyAlignment="1">
      <alignment horizontal="center" wrapText="1"/>
    </xf>
    <xf numFmtId="0" fontId="5" fillId="25" borderId="0" xfId="72" applyFont="1" applyFill="1" applyBorder="1"/>
    <xf numFmtId="0" fontId="15" fillId="25" borderId="0" xfId="78" applyFont="1" applyFill="1" applyBorder="1" applyAlignment="1">
      <alignment horizontal="left" wrapText="1" indent="1"/>
    </xf>
    <xf numFmtId="0" fontId="5" fillId="25" borderId="0" xfId="78" applyFill="1" applyBorder="1"/>
    <xf numFmtId="0" fontId="12" fillId="25" borderId="0" xfId="72" applyFont="1" applyFill="1" applyBorder="1" applyAlignment="1">
      <alignment vertical="center"/>
    </xf>
    <xf numFmtId="0" fontId="19" fillId="26" borderId="0" xfId="78" applyFont="1" applyFill="1" applyBorder="1" applyAlignment="1">
      <alignment horizontal="right"/>
    </xf>
    <xf numFmtId="0" fontId="5" fillId="26" borderId="0" xfId="78" applyFill="1"/>
    <xf numFmtId="0" fontId="5" fillId="0" borderId="0" xfId="78"/>
    <xf numFmtId="0" fontId="8" fillId="0" borderId="0" xfId="62" applyFont="1" applyAlignment="1">
      <alignment vertical="center"/>
    </xf>
    <xf numFmtId="0" fontId="18" fillId="25" borderId="0" xfId="72" applyFont="1" applyFill="1" applyBorder="1" applyAlignment="1">
      <alignment vertical="center"/>
    </xf>
    <xf numFmtId="0" fontId="16" fillId="25" borderId="0" xfId="72" applyFont="1" applyFill="1" applyBorder="1" applyAlignment="1">
      <alignment vertical="center"/>
    </xf>
    <xf numFmtId="0" fontId="19" fillId="25" borderId="0" xfId="78" applyFont="1" applyFill="1" applyBorder="1" applyAlignment="1">
      <alignment horizontal="right"/>
    </xf>
    <xf numFmtId="0" fontId="5" fillId="25" borderId="0" xfId="78" applyFill="1"/>
    <xf numFmtId="0" fontId="73" fillId="25" borderId="83" xfId="78" applyFont="1" applyFill="1" applyBorder="1" applyAlignment="1">
      <alignment vertical="center"/>
    </xf>
    <xf numFmtId="0" fontId="21" fillId="25" borderId="0" xfId="72" applyFont="1" applyFill="1" applyBorder="1" applyAlignment="1">
      <alignment horizontal="left" vertical="center"/>
    </xf>
    <xf numFmtId="0" fontId="6" fillId="25" borderId="0" xfId="78" applyFont="1" applyFill="1" applyBorder="1" applyAlignment="1">
      <alignment horizontal="left" wrapText="1" indent="1"/>
    </xf>
    <xf numFmtId="0" fontId="5" fillId="25" borderId="0" xfId="78" applyFont="1" applyFill="1" applyBorder="1"/>
    <xf numFmtId="3" fontId="6" fillId="24" borderId="0" xfId="40" applyNumberFormat="1" applyFont="1" applyFill="1" applyBorder="1" applyAlignment="1">
      <alignment horizontal="left" vertical="center" wrapText="1" indent="1"/>
    </xf>
    <xf numFmtId="0" fontId="5" fillId="0" borderId="0" xfId="78" applyFont="1"/>
    <xf numFmtId="3" fontId="6" fillId="24" borderId="0" xfId="40" applyNumberFormat="1" applyFont="1" applyFill="1" applyBorder="1" applyAlignment="1">
      <alignment horizontal="left" vertical="center" indent="1"/>
    </xf>
    <xf numFmtId="0" fontId="6" fillId="25" borderId="0" xfId="78" applyFont="1" applyFill="1" applyBorder="1" applyAlignment="1">
      <alignment horizontal="left" vertical="center" indent="1"/>
    </xf>
    <xf numFmtId="0" fontId="5" fillId="25" borderId="0" xfId="72" applyFont="1" applyFill="1"/>
    <xf numFmtId="0" fontId="32" fillId="25" borderId="0" xfId="62" applyFont="1" applyFill="1" applyBorder="1"/>
    <xf numFmtId="0" fontId="87" fillId="25" borderId="0" xfId="62" applyFont="1" applyFill="1" applyBorder="1" applyAlignment="1">
      <alignment horizontal="left"/>
    </xf>
    <xf numFmtId="0" fontId="15" fillId="24" borderId="0" xfId="40" applyFont="1" applyFill="1" applyBorder="1" applyAlignment="1" applyProtection="1">
      <alignment horizontal="left" indent="1"/>
    </xf>
    <xf numFmtId="0" fontId="19" fillId="26" borderId="0" xfId="63" applyFont="1" applyFill="1" applyBorder="1" applyAlignment="1">
      <alignment horizontal="left" wrapText="1"/>
    </xf>
    <xf numFmtId="0" fontId="14" fillId="0" borderId="0" xfId="70" applyFont="1" applyBorder="1" applyAlignment="1">
      <alignment horizontal="left" indent="1"/>
    </xf>
    <xf numFmtId="0" fontId="5" fillId="25" borderId="0" xfId="227" applyFill="1" applyBorder="1" applyProtection="1"/>
    <xf numFmtId="0" fontId="5" fillId="25" borderId="18" xfId="227" applyFill="1" applyBorder="1" applyProtection="1"/>
    <xf numFmtId="0" fontId="16" fillId="25" borderId="18" xfId="227" applyFont="1" applyFill="1" applyBorder="1" applyAlignment="1" applyProtection="1">
      <alignment horizontal="left"/>
    </xf>
    <xf numFmtId="0" fontId="5" fillId="26" borderId="0" xfId="227" applyFill="1" applyBorder="1" applyProtection="1"/>
    <xf numFmtId="0" fontId="5" fillId="25" borderId="0" xfId="227" applyFill="1" applyProtection="1"/>
    <xf numFmtId="0" fontId="5" fillId="0" borderId="0" xfId="227" applyProtection="1">
      <protection locked="0"/>
    </xf>
    <xf numFmtId="0" fontId="5" fillId="25" borderId="23" xfId="227" applyFill="1" applyBorder="1" applyProtection="1"/>
    <xf numFmtId="0" fontId="5" fillId="25" borderId="22" xfId="227" applyFill="1" applyBorder="1" applyProtection="1"/>
    <xf numFmtId="0" fontId="5" fillId="25" borderId="20" xfId="227" applyFill="1" applyBorder="1" applyProtection="1"/>
    <xf numFmtId="0" fontId="5" fillId="0" borderId="0" xfId="227" applyBorder="1" applyProtection="1"/>
    <xf numFmtId="0" fontId="63" fillId="25" borderId="0" xfId="227" applyFont="1" applyFill="1" applyBorder="1" applyProtection="1"/>
    <xf numFmtId="0" fontId="5" fillId="25" borderId="0" xfId="227" applyFill="1" applyAlignment="1" applyProtection="1">
      <alignment vertical="center"/>
    </xf>
    <xf numFmtId="0" fontId="5" fillId="25" borderId="20" xfId="227" applyFill="1" applyBorder="1" applyAlignment="1" applyProtection="1">
      <alignment vertical="center"/>
    </xf>
    <xf numFmtId="0" fontId="78" fillId="26" borderId="15" xfId="227" applyFont="1" applyFill="1" applyBorder="1" applyAlignment="1" applyProtection="1">
      <alignment vertical="center"/>
    </xf>
    <xf numFmtId="0" fontId="101" fillId="26" borderId="16" xfId="227" applyFont="1" applyFill="1" applyBorder="1" applyAlignment="1" applyProtection="1">
      <alignment vertical="center"/>
    </xf>
    <xf numFmtId="0" fontId="101" fillId="26" borderId="17" xfId="227" applyFont="1" applyFill="1" applyBorder="1" applyAlignment="1" applyProtection="1">
      <alignment vertical="center"/>
    </xf>
    <xf numFmtId="0" fontId="5" fillId="0" borderId="0" xfId="227" applyAlignment="1" applyProtection="1">
      <alignment vertical="center"/>
      <protection locked="0"/>
    </xf>
    <xf numFmtId="0" fontId="16" fillId="25" borderId="20" xfId="227" applyFont="1" applyFill="1" applyBorder="1" applyProtection="1"/>
    <xf numFmtId="0" fontId="14" fillId="25" borderId="0" xfId="227" applyFont="1" applyFill="1" applyBorder="1" applyAlignment="1" applyProtection="1">
      <alignment horizontal="center" vertical="center"/>
    </xf>
    <xf numFmtId="0" fontId="14" fillId="25" borderId="13" xfId="227" applyFont="1" applyFill="1" applyBorder="1" applyAlignment="1" applyProtection="1">
      <alignment horizontal="right" vertical="center"/>
    </xf>
    <xf numFmtId="0" fontId="14" fillId="25" borderId="13" xfId="227" applyFont="1" applyFill="1" applyBorder="1" applyAlignment="1" applyProtection="1">
      <alignment horizontal="center" vertical="center"/>
    </xf>
    <xf numFmtId="0" fontId="14" fillId="25" borderId="13" xfId="227" applyFont="1" applyFill="1" applyBorder="1" applyAlignment="1" applyProtection="1">
      <alignment vertical="center"/>
    </xf>
    <xf numFmtId="0" fontId="14" fillId="25" borderId="13" xfId="227" applyFont="1" applyFill="1" applyBorder="1" applyAlignment="1" applyProtection="1">
      <alignment horizontal="center"/>
    </xf>
    <xf numFmtId="0" fontId="14" fillId="25" borderId="13" xfId="227" applyFont="1" applyFill="1" applyBorder="1" applyAlignment="1" applyProtection="1">
      <alignment horizontal="right"/>
    </xf>
    <xf numFmtId="0" fontId="14" fillId="25" borderId="13" xfId="227" applyFont="1" applyFill="1" applyBorder="1" applyAlignment="1" applyProtection="1"/>
    <xf numFmtId="0" fontId="13" fillId="25" borderId="0" xfId="227" applyFont="1" applyFill="1" applyBorder="1" applyProtection="1"/>
    <xf numFmtId="0" fontId="59" fillId="25" borderId="0" xfId="227" applyFont="1" applyFill="1" applyProtection="1"/>
    <xf numFmtId="0" fontId="59" fillId="25" borderId="20" xfId="227" applyFont="1" applyFill="1" applyBorder="1" applyProtection="1"/>
    <xf numFmtId="0" fontId="59" fillId="0" borderId="0" xfId="227" applyFont="1" applyProtection="1">
      <protection locked="0"/>
    </xf>
    <xf numFmtId="0" fontId="16" fillId="25" borderId="0" xfId="227" applyFont="1" applyFill="1" applyBorder="1" applyProtection="1"/>
    <xf numFmtId="0" fontId="8" fillId="25" borderId="0" xfId="227" applyFont="1" applyFill="1" applyBorder="1" applyProtection="1"/>
    <xf numFmtId="0" fontId="16" fillId="0" borderId="0" xfId="227" applyFont="1" applyBorder="1" applyProtection="1"/>
    <xf numFmtId="0" fontId="62" fillId="25" borderId="0" xfId="227" applyFont="1" applyFill="1" applyBorder="1" applyProtection="1"/>
    <xf numFmtId="0" fontId="60" fillId="25" borderId="0" xfId="227" applyFont="1" applyFill="1" applyProtection="1"/>
    <xf numFmtId="0" fontId="60" fillId="25" borderId="20" xfId="227" applyFont="1" applyFill="1" applyBorder="1" applyProtection="1"/>
    <xf numFmtId="0" fontId="66" fillId="25" borderId="0" xfId="227" applyFont="1" applyFill="1" applyBorder="1" applyProtection="1"/>
    <xf numFmtId="0" fontId="60" fillId="0" borderId="0" xfId="227" applyFont="1" applyProtection="1">
      <protection locked="0"/>
    </xf>
    <xf numFmtId="0" fontId="19" fillId="0" borderId="0" xfId="227" applyFont="1" applyBorder="1" applyAlignment="1" applyProtection="1"/>
    <xf numFmtId="0" fontId="5" fillId="25" borderId="0" xfId="227" applyFill="1" applyBorder="1" applyAlignment="1" applyProtection="1">
      <alignment vertical="center"/>
    </xf>
    <xf numFmtId="167" fontId="73" fillId="25" borderId="0" xfId="227" applyNumberFormat="1" applyFont="1" applyFill="1" applyBorder="1" applyAlignment="1" applyProtection="1"/>
    <xf numFmtId="167" fontId="73" fillId="26" borderId="0" xfId="227" applyNumberFormat="1" applyFont="1" applyFill="1" applyBorder="1" applyAlignment="1" applyProtection="1"/>
    <xf numFmtId="167" fontId="14" fillId="25" borderId="0" xfId="227" applyNumberFormat="1" applyFont="1" applyFill="1" applyBorder="1" applyAlignment="1" applyProtection="1"/>
    <xf numFmtId="167" fontId="14" fillId="26" borderId="0" xfId="227" applyNumberFormat="1" applyFont="1" applyFill="1" applyBorder="1" applyAlignment="1" applyProtection="1"/>
    <xf numFmtId="0" fontId="44" fillId="25" borderId="0" xfId="227" applyFont="1" applyFill="1" applyProtection="1"/>
    <xf numFmtId="0" fontId="44" fillId="25" borderId="20" xfId="227" applyFont="1" applyFill="1" applyBorder="1" applyProtection="1"/>
    <xf numFmtId="0" fontId="9" fillId="25" borderId="0" xfId="227" applyFont="1" applyFill="1" applyBorder="1" applyProtection="1"/>
    <xf numFmtId="0" fontId="44" fillId="0" borderId="0" xfId="227" applyFont="1" applyProtection="1">
      <protection locked="0"/>
    </xf>
    <xf numFmtId="167" fontId="15" fillId="25" borderId="0" xfId="227" applyNumberFormat="1" applyFont="1" applyFill="1" applyBorder="1" applyAlignment="1" applyProtection="1"/>
    <xf numFmtId="167" fontId="15" fillId="26" borderId="0" xfId="227" applyNumberFormat="1" applyFont="1" applyFill="1" applyBorder="1" applyAlignment="1" applyProtection="1"/>
    <xf numFmtId="167" fontId="15" fillId="26" borderId="0" xfId="227" applyNumberFormat="1" applyFont="1" applyFill="1" applyBorder="1" applyAlignment="1" applyProtection="1">
      <alignment horizontal="right"/>
      <protection locked="0"/>
    </xf>
    <xf numFmtId="0" fontId="64" fillId="25" borderId="20" xfId="227" applyFont="1" applyFill="1" applyBorder="1" applyAlignment="1" applyProtection="1">
      <alignment horizontal="center"/>
    </xf>
    <xf numFmtId="0" fontId="32" fillId="25" borderId="0" xfId="227" applyFont="1" applyFill="1" applyBorder="1" applyProtection="1"/>
    <xf numFmtId="0" fontId="79" fillId="25" borderId="0" xfId="227" applyFont="1" applyFill="1" applyBorder="1" applyAlignment="1" applyProtection="1">
      <alignment horizontal="left" vertical="center"/>
    </xf>
    <xf numFmtId="1" fontId="15" fillId="25" borderId="0" xfId="227" applyNumberFormat="1" applyFont="1" applyFill="1" applyBorder="1" applyAlignment="1" applyProtection="1">
      <alignment horizontal="center"/>
    </xf>
    <xf numFmtId="3" fontId="15" fillId="25" borderId="0" xfId="227" applyNumberFormat="1" applyFont="1" applyFill="1" applyBorder="1" applyAlignment="1" applyProtection="1">
      <alignment horizontal="center"/>
    </xf>
    <xf numFmtId="0" fontId="5" fillId="0" borderId="18" xfId="227" applyFill="1" applyBorder="1" applyProtection="1"/>
    <xf numFmtId="0" fontId="14" fillId="25" borderId="0" xfId="227" applyFont="1" applyFill="1" applyBorder="1" applyAlignment="1" applyProtection="1">
      <alignment horizontal="right"/>
    </xf>
    <xf numFmtId="0" fontId="12" fillId="25" borderId="22" xfId="227" applyFont="1" applyFill="1" applyBorder="1" applyAlignment="1" applyProtection="1">
      <alignment horizontal="left"/>
    </xf>
    <xf numFmtId="0" fontId="19" fillId="25" borderId="22" xfId="227" applyFont="1" applyFill="1" applyBorder="1" applyProtection="1"/>
    <xf numFmtId="0" fontId="44" fillId="25" borderId="22" xfId="227" applyFont="1" applyFill="1" applyBorder="1" applyAlignment="1" applyProtection="1">
      <alignment horizontal="left"/>
    </xf>
    <xf numFmtId="0" fontId="5" fillId="25" borderId="21" xfId="227" applyFill="1" applyBorder="1" applyProtection="1"/>
    <xf numFmtId="0" fontId="5" fillId="25" borderId="19" xfId="227" applyFill="1" applyBorder="1" applyProtection="1"/>
    <xf numFmtId="0" fontId="14" fillId="25" borderId="0" xfId="227" applyFont="1" applyFill="1" applyBorder="1" applyAlignment="1" applyProtection="1">
      <alignment horizontal="center"/>
    </xf>
    <xf numFmtId="0" fontId="5" fillId="25" borderId="0" xfId="227" applyFill="1" applyBorder="1" applyAlignment="1" applyProtection="1">
      <alignment vertical="justify"/>
    </xf>
    <xf numFmtId="0" fontId="8" fillId="25" borderId="19" xfId="227" applyFont="1" applyFill="1" applyBorder="1" applyProtection="1"/>
    <xf numFmtId="0" fontId="61" fillId="25" borderId="0" xfId="227" applyFont="1" applyFill="1" applyBorder="1" applyProtection="1"/>
    <xf numFmtId="0" fontId="62" fillId="25" borderId="19" xfId="227" applyFont="1" applyFill="1" applyBorder="1" applyProtection="1"/>
    <xf numFmtId="0" fontId="6" fillId="25" borderId="0" xfId="227" applyFont="1" applyFill="1" applyBorder="1" applyProtection="1"/>
    <xf numFmtId="0" fontId="16" fillId="25" borderId="0" xfId="227" applyFont="1" applyFill="1" applyProtection="1"/>
    <xf numFmtId="0" fontId="15" fillId="25" borderId="0" xfId="227" applyFont="1" applyFill="1" applyBorder="1" applyProtection="1"/>
    <xf numFmtId="0" fontId="13" fillId="25" borderId="19" xfId="227" applyFont="1" applyFill="1" applyBorder="1" applyProtection="1"/>
    <xf numFmtId="0" fontId="16" fillId="0" borderId="0" xfId="227" applyFont="1" applyProtection="1">
      <protection locked="0"/>
    </xf>
    <xf numFmtId="0" fontId="14" fillId="25" borderId="0" xfId="227" applyFont="1" applyFill="1" applyBorder="1" applyAlignment="1" applyProtection="1">
      <alignment horizontal="left"/>
    </xf>
    <xf numFmtId="0" fontId="9" fillId="25" borderId="19" xfId="227" applyFont="1" applyFill="1" applyBorder="1" applyProtection="1"/>
    <xf numFmtId="165" fontId="15" fillId="25" borderId="0" xfId="227" applyNumberFormat="1" applyFont="1" applyFill="1" applyBorder="1" applyAlignment="1" applyProtection="1">
      <alignment horizontal="center"/>
    </xf>
    <xf numFmtId="165" fontId="6" fillId="25" borderId="0" xfId="227" applyNumberFormat="1" applyFont="1" applyFill="1" applyBorder="1" applyAlignment="1" applyProtection="1">
      <alignment horizontal="center"/>
    </xf>
    <xf numFmtId="0" fontId="59" fillId="25" borderId="0" xfId="227" applyFont="1" applyFill="1" applyBorder="1" applyProtection="1"/>
    <xf numFmtId="167" fontId="73" fillId="26" borderId="0" xfId="227" applyNumberFormat="1" applyFont="1" applyFill="1" applyBorder="1" applyAlignment="1" applyProtection="1">
      <alignment horizontal="right"/>
    </xf>
    <xf numFmtId="0" fontId="14" fillId="27" borderId="0" xfId="40" applyFont="1" applyFill="1" applyBorder="1" applyAlignment="1" applyProtection="1">
      <alignment horizontal="left" indent="1"/>
    </xf>
    <xf numFmtId="167" fontId="14" fillId="26" borderId="0" xfId="227" applyNumberFormat="1" applyFont="1" applyFill="1" applyBorder="1" applyAlignment="1" applyProtection="1">
      <alignment horizontal="right"/>
    </xf>
    <xf numFmtId="0" fontId="16" fillId="25" borderId="0" xfId="227" applyFont="1" applyFill="1" applyBorder="1" applyAlignment="1" applyProtection="1">
      <alignment vertical="center"/>
    </xf>
    <xf numFmtId="167" fontId="15" fillId="26" borderId="0" xfId="227" applyNumberFormat="1" applyFont="1" applyFill="1" applyBorder="1" applyAlignment="1" applyProtection="1">
      <alignment horizontal="right"/>
    </xf>
    <xf numFmtId="169" fontId="58" fillId="25" borderId="0" xfId="227" applyNumberFormat="1" applyFont="1" applyFill="1" applyBorder="1" applyAlignment="1" applyProtection="1">
      <alignment horizontal="center"/>
    </xf>
    <xf numFmtId="165" fontId="116" fillId="25" borderId="0" xfId="227" applyNumberFormat="1" applyFont="1" applyFill="1" applyBorder="1" applyAlignment="1" applyProtection="1">
      <alignment horizontal="center"/>
    </xf>
    <xf numFmtId="165" fontId="19" fillId="25" borderId="0" xfId="227" applyNumberFormat="1" applyFont="1" applyFill="1" applyBorder="1" applyAlignment="1" applyProtection="1">
      <alignment horizontal="right"/>
    </xf>
    <xf numFmtId="0" fontId="44" fillId="25" borderId="0" xfId="227" applyFont="1" applyFill="1" applyBorder="1" applyProtection="1"/>
    <xf numFmtId="0" fontId="17" fillId="30" borderId="19" xfId="227" applyFont="1" applyFill="1" applyBorder="1" applyAlignment="1" applyProtection="1">
      <alignment horizontal="center" vertical="center"/>
    </xf>
    <xf numFmtId="0" fontId="5" fillId="25" borderId="0" xfId="227" applyFill="1" applyBorder="1" applyAlignment="1" applyProtection="1">
      <alignment horizontal="left"/>
    </xf>
    <xf numFmtId="0" fontId="5" fillId="26" borderId="0" xfId="227" applyFill="1" applyProtection="1"/>
    <xf numFmtId="0" fontId="5" fillId="0" borderId="0" xfId="227" applyProtection="1"/>
    <xf numFmtId="0" fontId="12" fillId="25" borderId="23" xfId="227" applyFont="1" applyFill="1" applyBorder="1" applyAlignment="1" applyProtection="1">
      <alignment horizontal="left"/>
    </xf>
    <xf numFmtId="0" fontId="19" fillId="25" borderId="22" xfId="227" applyFont="1" applyFill="1" applyBorder="1" applyAlignment="1" applyProtection="1">
      <alignment horizontal="right"/>
    </xf>
    <xf numFmtId="0" fontId="12" fillId="25" borderId="20" xfId="227" applyFont="1" applyFill="1" applyBorder="1" applyAlignment="1" applyProtection="1">
      <alignment horizontal="left"/>
    </xf>
    <xf numFmtId="0" fontId="19" fillId="0" borderId="0" xfId="227" applyFont="1" applyBorder="1" applyAlignment="1" applyProtection="1">
      <alignment vertical="center"/>
    </xf>
    <xf numFmtId="0" fontId="12" fillId="25" borderId="0" xfId="227" applyFont="1" applyFill="1" applyBorder="1" applyAlignment="1" applyProtection="1">
      <alignment horizontal="left"/>
    </xf>
    <xf numFmtId="0" fontId="44" fillId="25" borderId="0" xfId="227" applyFont="1" applyFill="1" applyBorder="1" applyAlignment="1" applyProtection="1">
      <alignment horizontal="left"/>
    </xf>
    <xf numFmtId="0" fontId="78" fillId="26" borderId="15" xfId="227" applyFont="1" applyFill="1" applyBorder="1" applyAlignment="1" applyProtection="1"/>
    <xf numFmtId="0" fontId="5" fillId="25" borderId="0" xfId="227" applyFill="1" applyBorder="1" applyAlignment="1" applyProtection="1"/>
    <xf numFmtId="0" fontId="14" fillId="25" borderId="0" xfId="227" applyFont="1" applyFill="1" applyBorder="1" applyAlignment="1" applyProtection="1">
      <alignment horizontal="center" vertical="distributed"/>
    </xf>
    <xf numFmtId="0" fontId="26" fillId="25" borderId="0" xfId="227" applyFont="1" applyFill="1" applyProtection="1"/>
    <xf numFmtId="0" fontId="26" fillId="25" borderId="20" xfId="227" applyFont="1" applyFill="1" applyBorder="1" applyProtection="1"/>
    <xf numFmtId="0" fontId="26" fillId="25" borderId="0" xfId="227" applyFont="1" applyFill="1" applyBorder="1" applyProtection="1"/>
    <xf numFmtId="0" fontId="26" fillId="0" borderId="0" xfId="227" applyFont="1" applyProtection="1">
      <protection locked="0"/>
    </xf>
    <xf numFmtId="0" fontId="24" fillId="25" borderId="0" xfId="227" applyFont="1" applyFill="1" applyProtection="1"/>
    <xf numFmtId="0" fontId="24" fillId="0" borderId="0" xfId="227" applyFont="1" applyProtection="1">
      <protection locked="0"/>
    </xf>
    <xf numFmtId="0" fontId="24" fillId="25" borderId="20" xfId="227" applyFont="1" applyFill="1" applyBorder="1" applyProtection="1"/>
    <xf numFmtId="0" fontId="19" fillId="25" borderId="0" xfId="227" applyFont="1" applyFill="1" applyBorder="1" applyAlignment="1" applyProtection="1">
      <alignment horizontal="right"/>
    </xf>
    <xf numFmtId="164" fontId="14" fillId="25" borderId="0" xfId="227" applyNumberFormat="1" applyFont="1" applyFill="1" applyBorder="1" applyAlignment="1" applyProtection="1">
      <alignment horizontal="center"/>
    </xf>
    <xf numFmtId="164" fontId="58" fillId="25" borderId="0" xfId="227" applyNumberFormat="1" applyFont="1" applyFill="1" applyBorder="1" applyAlignment="1" applyProtection="1">
      <alignment horizontal="center"/>
    </xf>
    <xf numFmtId="0" fontId="58" fillId="25" borderId="0" xfId="227" applyFont="1" applyFill="1" applyBorder="1" applyAlignment="1" applyProtection="1">
      <alignment horizontal="left"/>
    </xf>
    <xf numFmtId="1" fontId="14" fillId="25" borderId="0" xfId="227" applyNumberFormat="1" applyFont="1" applyFill="1" applyBorder="1" applyAlignment="1" applyProtection="1">
      <alignment horizontal="center"/>
    </xf>
    <xf numFmtId="0" fontId="27" fillId="25" borderId="20" xfId="227" applyFont="1" applyFill="1" applyBorder="1" applyProtection="1"/>
    <xf numFmtId="0" fontId="117" fillId="25" borderId="0" xfId="227" applyFont="1" applyFill="1" applyProtection="1"/>
    <xf numFmtId="164" fontId="65" fillId="25" borderId="0" xfId="227" applyNumberFormat="1" applyFont="1" applyFill="1" applyBorder="1" applyAlignment="1" applyProtection="1">
      <alignment horizontal="center"/>
    </xf>
    <xf numFmtId="0" fontId="117" fillId="0" borderId="0" xfId="227" applyFont="1" applyProtection="1">
      <protection locked="0"/>
    </xf>
    <xf numFmtId="0" fontId="17" fillId="30" borderId="20" xfId="227" applyFont="1" applyFill="1" applyBorder="1" applyAlignment="1" applyProtection="1">
      <alignment horizontal="center" vertical="center"/>
    </xf>
    <xf numFmtId="3" fontId="134" fillId="24" borderId="0" xfId="40" applyNumberFormat="1" applyFont="1" applyFill="1" applyBorder="1" applyAlignment="1">
      <alignment horizontal="right" indent="2"/>
    </xf>
    <xf numFmtId="167" fontId="103" fillId="24" borderId="84" xfId="306" applyNumberFormat="1" applyFont="1" applyFill="1" applyBorder="1" applyAlignment="1">
      <alignment horizontal="left" vertical="center" indent="2"/>
    </xf>
    <xf numFmtId="3" fontId="102" fillId="24" borderId="0" xfId="40" applyNumberFormat="1" applyFont="1" applyFill="1" applyBorder="1" applyAlignment="1">
      <alignment horizontal="right" indent="2"/>
    </xf>
    <xf numFmtId="0" fontId="73" fillId="24" borderId="84" xfId="66" applyFont="1" applyFill="1" applyBorder="1" applyAlignment="1">
      <alignment horizontal="left"/>
    </xf>
    <xf numFmtId="0" fontId="133" fillId="26" borderId="0" xfId="70" applyFont="1" applyFill="1" applyBorder="1" applyAlignment="1">
      <alignment horizontal="center" vertical="center" wrapText="1"/>
    </xf>
    <xf numFmtId="167" fontId="12" fillId="27" borderId="0" xfId="40" applyNumberFormat="1" applyFont="1" applyFill="1" applyBorder="1" applyAlignment="1">
      <alignment horizontal="right" wrapText="1" indent="1"/>
    </xf>
    <xf numFmtId="3" fontId="12" fillId="27" borderId="0" xfId="40" applyNumberFormat="1" applyFont="1" applyFill="1" applyBorder="1" applyAlignment="1">
      <alignment horizontal="right" wrapText="1" indent="1"/>
    </xf>
    <xf numFmtId="0" fontId="87" fillId="25" borderId="0" xfId="63" applyFont="1" applyFill="1" applyBorder="1" applyAlignment="1"/>
    <xf numFmtId="0" fontId="14" fillId="25" borderId="85" xfId="70" applyFont="1" applyFill="1" applyBorder="1" applyAlignment="1">
      <alignment horizontal="center"/>
    </xf>
    <xf numFmtId="0" fontId="73" fillId="25" borderId="0" xfId="78" applyFont="1" applyFill="1" applyBorder="1" applyAlignment="1">
      <alignment horizontal="left" vertical="center"/>
    </xf>
    <xf numFmtId="0" fontId="19" fillId="26" borderId="0" xfId="63" applyFont="1" applyFill="1" applyBorder="1" applyAlignment="1">
      <alignment horizontal="left" wrapText="1"/>
    </xf>
    <xf numFmtId="0" fontId="12" fillId="25" borderId="22" xfId="62" applyFont="1" applyFill="1" applyBorder="1" applyAlignment="1">
      <alignment horizontal="left"/>
    </xf>
    <xf numFmtId="0" fontId="15" fillId="36" borderId="0" xfId="62" applyFont="1" applyFill="1" applyBorder="1" applyAlignment="1">
      <alignment vertical="center" wrapText="1"/>
    </xf>
    <xf numFmtId="0" fontId="15" fillId="36" borderId="0" xfId="62" applyFont="1" applyFill="1" applyBorder="1" applyAlignment="1">
      <alignment vertical="center"/>
    </xf>
    <xf numFmtId="164" fontId="31" fillId="36" borderId="0" xfId="40" applyNumberFormat="1" applyFont="1" applyFill="1" applyBorder="1" applyAlignment="1">
      <alignment horizontal="left" vertical="center" wrapText="1"/>
    </xf>
    <xf numFmtId="0" fontId="73" fillId="25" borderId="0" xfId="70" applyFont="1" applyFill="1" applyBorder="1" applyAlignment="1">
      <alignment horizontal="left"/>
    </xf>
    <xf numFmtId="0" fontId="14" fillId="25" borderId="0" xfId="70" applyFont="1" applyFill="1" applyBorder="1" applyAlignment="1">
      <alignment horizontal="left"/>
    </xf>
    <xf numFmtId="0" fontId="12" fillId="25" borderId="23" xfId="70" applyFont="1" applyFill="1" applyBorder="1" applyAlignment="1">
      <alignment horizontal="left"/>
    </xf>
    <xf numFmtId="0" fontId="12" fillId="25" borderId="22" xfId="70" applyFont="1" applyFill="1" applyBorder="1" applyAlignment="1">
      <alignment horizontal="left"/>
    </xf>
    <xf numFmtId="0" fontId="12" fillId="25" borderId="0" xfId="70" applyFont="1" applyFill="1" applyBorder="1" applyAlignment="1">
      <alignment horizontal="left"/>
    </xf>
    <xf numFmtId="0" fontId="5" fillId="0" borderId="0" xfId="62" applyFont="1"/>
    <xf numFmtId="0" fontId="5" fillId="26" borderId="0" xfId="72" applyFill="1" applyBorder="1"/>
    <xf numFmtId="0" fontId="14" fillId="25" borderId="12" xfId="78" applyFont="1" applyFill="1" applyBorder="1" applyAlignment="1">
      <alignment horizontal="center" vertical="center"/>
    </xf>
    <xf numFmtId="0" fontId="14" fillId="25" borderId="0" xfId="78" applyFont="1" applyFill="1" applyBorder="1" applyAlignment="1">
      <alignment vertical="center"/>
    </xf>
    <xf numFmtId="0" fontId="14" fillId="25" borderId="86" xfId="78" applyFont="1" applyFill="1" applyBorder="1" applyAlignment="1">
      <alignment horizontal="center" vertical="center"/>
    </xf>
    <xf numFmtId="0" fontId="14" fillId="25" borderId="0" xfId="70" applyFont="1" applyFill="1" applyBorder="1" applyAlignment="1">
      <alignment horizontal="center" vertical="center"/>
    </xf>
    <xf numFmtId="178" fontId="73" fillId="25" borderId="0" xfId="59" applyNumberFormat="1" applyFont="1" applyFill="1" applyBorder="1" applyAlignment="1">
      <alignment horizontal="right" indent="1"/>
    </xf>
    <xf numFmtId="1" fontId="5" fillId="0" borderId="0" xfId="53" applyNumberFormat="1" applyFont="1"/>
    <xf numFmtId="0" fontId="14" fillId="0" borderId="0" xfId="70" applyFont="1" applyBorder="1" applyAlignment="1">
      <alignment horizontal="center" vertical="center"/>
    </xf>
    <xf numFmtId="0" fontId="82" fillId="25" borderId="0" xfId="72" applyFont="1" applyFill="1" applyBorder="1"/>
    <xf numFmtId="0" fontId="44" fillId="26" borderId="0" xfId="53" applyFont="1" applyFill="1"/>
    <xf numFmtId="178" fontId="15" fillId="25" borderId="0" xfId="59" applyNumberFormat="1" applyFont="1" applyFill="1" applyBorder="1" applyAlignment="1">
      <alignment horizontal="right" indent="1"/>
    </xf>
    <xf numFmtId="0" fontId="5" fillId="26" borderId="0" xfId="53" applyFont="1" applyFill="1"/>
    <xf numFmtId="0" fontId="8" fillId="25" borderId="0" xfId="72" applyFont="1" applyFill="1" applyBorder="1" applyAlignment="1">
      <alignment vertical="center"/>
    </xf>
    <xf numFmtId="0" fontId="84" fillId="25" borderId="0" xfId="70" applyFont="1" applyFill="1" applyBorder="1" applyAlignment="1"/>
    <xf numFmtId="0" fontId="84" fillId="25" borderId="0" xfId="70" quotePrefix="1" applyFont="1" applyFill="1" applyBorder="1" applyAlignment="1"/>
    <xf numFmtId="3" fontId="73" fillId="24" borderId="0" xfId="40" applyNumberFormat="1" applyFont="1" applyFill="1" applyBorder="1" applyAlignment="1">
      <alignment horizontal="center" wrapText="1"/>
    </xf>
    <xf numFmtId="0" fontId="77" fillId="25" borderId="0" xfId="72" applyFont="1" applyFill="1" applyBorder="1"/>
    <xf numFmtId="0" fontId="73" fillId="25" borderId="0" xfId="70" quotePrefix="1" applyFont="1" applyFill="1" applyBorder="1" applyAlignment="1">
      <alignment horizontal="left"/>
    </xf>
    <xf numFmtId="1" fontId="19" fillId="25" borderId="0" xfId="70" applyNumberFormat="1" applyFont="1" applyFill="1" applyBorder="1" applyAlignment="1">
      <alignment horizontal="right"/>
    </xf>
    <xf numFmtId="0" fontId="5" fillId="0" borderId="0" xfId="62" applyFont="1" applyAlignment="1">
      <alignment vertical="center"/>
    </xf>
    <xf numFmtId="0" fontId="5" fillId="26" borderId="0" xfId="78" applyFont="1" applyFill="1"/>
    <xf numFmtId="0" fontId="135" fillId="26" borderId="0" xfId="68" applyFont="1" applyFill="1" applyBorder="1" applyAlignment="1" applyProtection="1"/>
    <xf numFmtId="0" fontId="6" fillId="26" borderId="0" xfId="62" applyFont="1" applyFill="1" applyBorder="1"/>
    <xf numFmtId="49" fontId="15" fillId="26" borderId="0" xfId="62" applyNumberFormat="1" applyFont="1" applyFill="1" applyBorder="1" applyAlignment="1">
      <alignment horizontal="right"/>
    </xf>
    <xf numFmtId="0" fontId="8" fillId="26" borderId="0" xfId="72" applyFont="1" applyFill="1" applyBorder="1"/>
    <xf numFmtId="0" fontId="17" fillId="26" borderId="0" xfId="71" applyFont="1" applyFill="1" applyBorder="1" applyAlignment="1">
      <alignment horizontal="center" vertical="center"/>
    </xf>
    <xf numFmtId="0" fontId="87" fillId="0" borderId="0" xfId="62" applyFont="1"/>
    <xf numFmtId="165" fontId="59" fillId="0" borderId="0" xfId="227" applyNumberFormat="1" applyFont="1" applyProtection="1">
      <protection locked="0"/>
    </xf>
    <xf numFmtId="165" fontId="16" fillId="0" borderId="0" xfId="227" applyNumberFormat="1" applyFont="1" applyProtection="1">
      <protection locked="0"/>
    </xf>
    <xf numFmtId="0" fontId="73" fillId="24" borderId="84" xfId="66" applyFont="1" applyFill="1" applyBorder="1" applyAlignment="1">
      <alignment horizontal="left" indent="1"/>
    </xf>
    <xf numFmtId="1" fontId="70" fillId="0" borderId="0" xfId="70" applyNumberFormat="1" applyFont="1" applyFill="1"/>
    <xf numFmtId="1" fontId="70" fillId="0" borderId="0" xfId="70" applyNumberFormat="1" applyFont="1" applyFill="1" applyAlignment="1">
      <alignment horizontal="center"/>
    </xf>
    <xf numFmtId="3" fontId="70" fillId="0" borderId="0" xfId="70" applyNumberFormat="1" applyFont="1" applyFill="1"/>
    <xf numFmtId="0" fontId="0" fillId="0" borderId="0" xfId="0" applyFill="1" applyAlignment="1">
      <alignment vertical="center"/>
    </xf>
    <xf numFmtId="0" fontId="5" fillId="0" borderId="0" xfId="0" applyFont="1" applyFill="1"/>
    <xf numFmtId="0" fontId="48" fillId="0" borderId="0" xfId="0" applyFont="1" applyFill="1"/>
    <xf numFmtId="0" fontId="0" fillId="0" borderId="0" xfId="0" applyFill="1" applyAlignment="1"/>
    <xf numFmtId="0" fontId="5" fillId="25" borderId="0" xfId="227" applyFill="1"/>
    <xf numFmtId="0" fontId="5" fillId="25" borderId="0" xfId="227" applyFill="1" applyBorder="1"/>
    <xf numFmtId="0" fontId="5" fillId="0" borderId="0" xfId="227"/>
    <xf numFmtId="0" fontId="5" fillId="0" borderId="0" xfId="227" applyBorder="1"/>
    <xf numFmtId="0" fontId="5" fillId="25" borderId="20" xfId="227" applyFill="1" applyBorder="1"/>
    <xf numFmtId="0" fontId="19" fillId="25" borderId="0" xfId="227" applyFont="1" applyFill="1" applyBorder="1" applyAlignment="1">
      <alignment horizontal="right"/>
    </xf>
    <xf numFmtId="0" fontId="5" fillId="25" borderId="0" xfId="227" applyFill="1" applyAlignment="1">
      <alignment vertical="center"/>
    </xf>
    <xf numFmtId="0" fontId="5" fillId="25" borderId="20" xfId="227" applyFill="1" applyBorder="1" applyAlignment="1">
      <alignment vertical="center"/>
    </xf>
    <xf numFmtId="0" fontId="5" fillId="0" borderId="0" xfId="227" applyAlignment="1">
      <alignment vertical="center"/>
    </xf>
    <xf numFmtId="0" fontId="8" fillId="25" borderId="0" xfId="227" applyFont="1" applyFill="1" applyBorder="1"/>
    <xf numFmtId="0" fontId="15" fillId="25" borderId="0" xfId="227" applyFont="1" applyFill="1" applyBorder="1"/>
    <xf numFmtId="0" fontId="13" fillId="25" borderId="0" xfId="227" applyFont="1" applyFill="1" applyBorder="1"/>
    <xf numFmtId="0" fontId="5" fillId="26" borderId="0" xfId="227" applyFill="1"/>
    <xf numFmtId="0" fontId="15" fillId="25" borderId="0" xfId="227" applyFont="1" applyFill="1" applyBorder="1" applyAlignment="1"/>
    <xf numFmtId="0" fontId="5" fillId="25" borderId="0" xfId="227" applyFill="1" applyAlignment="1">
      <alignment readingOrder="1"/>
    </xf>
    <xf numFmtId="0" fontId="5" fillId="25" borderId="0" xfId="227" applyFill="1" applyBorder="1" applyAlignment="1">
      <alignment readingOrder="1"/>
    </xf>
    <xf numFmtId="0" fontId="5" fillId="0" borderId="0" xfId="227" applyBorder="1" applyAlignment="1">
      <alignment readingOrder="2"/>
    </xf>
    <xf numFmtId="0" fontId="5" fillId="25" borderId="0" xfId="227" applyFill="1" applyBorder="1" applyAlignment="1">
      <alignment readingOrder="2"/>
    </xf>
    <xf numFmtId="0" fontId="5" fillId="0" borderId="0" xfId="227" applyAlignment="1">
      <alignment readingOrder="2"/>
    </xf>
    <xf numFmtId="0" fontId="12" fillId="25" borderId="0" xfId="227" applyFont="1" applyFill="1" applyBorder="1" applyAlignment="1">
      <alignment horizontal="left" readingOrder="1"/>
    </xf>
    <xf numFmtId="0" fontId="12" fillId="25" borderId="22" xfId="227" applyFont="1" applyFill="1" applyBorder="1" applyAlignment="1">
      <alignment readingOrder="1"/>
    </xf>
    <xf numFmtId="0" fontId="5" fillId="25" borderId="22" xfId="227" applyFill="1" applyBorder="1" applyAlignment="1">
      <alignment readingOrder="1"/>
    </xf>
    <xf numFmtId="0" fontId="5" fillId="25" borderId="21" xfId="227" applyFill="1" applyBorder="1" applyAlignment="1">
      <alignment readingOrder="1"/>
    </xf>
    <xf numFmtId="0" fontId="5" fillId="25" borderId="0" xfId="227" applyFill="1" applyAlignment="1">
      <alignment readingOrder="2"/>
    </xf>
    <xf numFmtId="0" fontId="6" fillId="25" borderId="0" xfId="227" applyFont="1" applyFill="1" applyAlignment="1">
      <alignment readingOrder="1"/>
    </xf>
    <xf numFmtId="0" fontId="6" fillId="25" borderId="0" xfId="227" applyFont="1" applyFill="1" applyBorder="1" applyAlignment="1">
      <alignment readingOrder="1"/>
    </xf>
    <xf numFmtId="0" fontId="6" fillId="25" borderId="19" xfId="227" applyFont="1" applyFill="1" applyBorder="1" applyAlignment="1">
      <alignment readingOrder="1"/>
    </xf>
    <xf numFmtId="0" fontId="6" fillId="25" borderId="0" xfId="227" applyFont="1" applyFill="1" applyAlignment="1">
      <alignment readingOrder="2"/>
    </xf>
    <xf numFmtId="0" fontId="6" fillId="0" borderId="0" xfId="227" applyFont="1" applyAlignment="1">
      <alignment readingOrder="2"/>
    </xf>
    <xf numFmtId="0" fontId="15" fillId="25" borderId="0" xfId="227" applyFont="1" applyFill="1" applyBorder="1" applyAlignment="1">
      <alignment horizontal="center" vertical="top" readingOrder="1"/>
    </xf>
    <xf numFmtId="0" fontId="15" fillId="25" borderId="0" xfId="227" applyFont="1" applyFill="1" applyBorder="1" applyAlignment="1">
      <alignment horizontal="right" readingOrder="1"/>
    </xf>
    <xf numFmtId="0" fontId="15" fillId="25" borderId="0" xfId="227" applyFont="1" applyFill="1" applyBorder="1" applyAlignment="1">
      <alignment horizontal="justify" vertical="top" readingOrder="1"/>
    </xf>
    <xf numFmtId="0" fontId="14" fillId="25" borderId="0" xfId="227" applyFont="1" applyFill="1" applyBorder="1" applyAlignment="1">
      <alignment horizontal="justify" vertical="center" readingOrder="1"/>
    </xf>
    <xf numFmtId="0" fontId="15" fillId="25" borderId="0" xfId="227" applyFont="1" applyFill="1" applyBorder="1" applyAlignment="1">
      <alignment horizontal="center" vertical="center" readingOrder="1"/>
    </xf>
    <xf numFmtId="0" fontId="15" fillId="25" borderId="0" xfId="227" applyFont="1" applyFill="1" applyBorder="1" applyAlignment="1">
      <alignment vertical="center" readingOrder="1"/>
    </xf>
    <xf numFmtId="0" fontId="15" fillId="25" borderId="0" xfId="227" applyFont="1" applyFill="1" applyBorder="1" applyAlignment="1">
      <alignment horizontal="right" vertical="center" readingOrder="1"/>
    </xf>
    <xf numFmtId="0" fontId="15" fillId="25" borderId="0" xfId="227" applyFont="1" applyFill="1" applyBorder="1" applyAlignment="1">
      <alignment horizontal="justify" vertical="center" readingOrder="1"/>
    </xf>
    <xf numFmtId="0" fontId="37" fillId="25" borderId="0" xfId="227" applyFont="1" applyFill="1" applyBorder="1" applyAlignment="1">
      <alignment horizontal="justify" vertical="center" readingOrder="1"/>
    </xf>
    <xf numFmtId="0" fontId="15" fillId="25" borderId="18" xfId="227" applyFont="1" applyFill="1" applyBorder="1" applyAlignment="1">
      <alignment readingOrder="1"/>
    </xf>
    <xf numFmtId="0" fontId="15" fillId="25" borderId="23" xfId="227" applyFont="1" applyFill="1" applyBorder="1" applyAlignment="1">
      <alignment readingOrder="1"/>
    </xf>
    <xf numFmtId="0" fontId="15" fillId="25" borderId="0" xfId="227" applyFont="1" applyFill="1" applyBorder="1" applyAlignment="1">
      <alignment readingOrder="1"/>
    </xf>
    <xf numFmtId="0" fontId="14" fillId="25" borderId="0" xfId="227" applyFont="1" applyFill="1" applyBorder="1" applyAlignment="1">
      <alignment horizontal="center" readingOrder="1"/>
    </xf>
    <xf numFmtId="0" fontId="14" fillId="25" borderId="0" xfId="227" applyFont="1" applyFill="1" applyBorder="1" applyAlignment="1">
      <alignment readingOrder="1"/>
    </xf>
    <xf numFmtId="0" fontId="14" fillId="25" borderId="20" xfId="227" applyFont="1" applyFill="1" applyBorder="1" applyAlignment="1">
      <alignment horizontal="left" indent="1" readingOrder="1"/>
    </xf>
    <xf numFmtId="174" fontId="41" fillId="26" borderId="0" xfId="62" applyNumberFormat="1" applyFont="1" applyFill="1" applyBorder="1" applyAlignment="1">
      <alignment horizontal="right" vertical="center" wrapText="1"/>
    </xf>
    <xf numFmtId="2" fontId="53" fillId="27" borderId="0" xfId="40" applyNumberFormat="1" applyFont="1" applyFill="1" applyBorder="1" applyAlignment="1">
      <alignment horizontal="center" vertical="center" readingOrder="1"/>
    </xf>
    <xf numFmtId="0" fontId="15" fillId="25" borderId="0" xfId="227" applyFont="1" applyFill="1" applyBorder="1" applyAlignment="1">
      <alignment horizontal="left"/>
    </xf>
    <xf numFmtId="0" fontId="12" fillId="26" borderId="41" xfId="227" applyFont="1" applyFill="1" applyBorder="1" applyAlignment="1">
      <alignment horizontal="center" vertical="center" readingOrder="1"/>
    </xf>
    <xf numFmtId="0" fontId="15" fillId="25" borderId="0" xfId="227" applyNumberFormat="1" applyFont="1" applyFill="1" applyBorder="1" applyAlignment="1"/>
    <xf numFmtId="0" fontId="15" fillId="0" borderId="0" xfId="227" applyFont="1" applyAlignment="1">
      <alignment readingOrder="2"/>
    </xf>
    <xf numFmtId="0" fontId="6" fillId="0" borderId="0" xfId="227" applyFont="1" applyAlignment="1">
      <alignment horizontal="right" readingOrder="2"/>
    </xf>
    <xf numFmtId="164" fontId="19" fillId="25" borderId="0" xfId="227" applyNumberFormat="1" applyFont="1" applyFill="1" applyBorder="1" applyAlignment="1">
      <alignment horizontal="right"/>
    </xf>
    <xf numFmtId="0" fontId="78" fillId="26" borderId="15" xfId="227" applyFont="1" applyFill="1" applyBorder="1" applyAlignment="1">
      <alignment vertical="center"/>
    </xf>
    <xf numFmtId="0" fontId="101" fillId="26" borderId="16" xfId="227" applyFont="1" applyFill="1" applyBorder="1" applyAlignment="1">
      <alignment vertical="center"/>
    </xf>
    <xf numFmtId="0" fontId="101" fillId="26" borderId="17" xfId="227" applyFont="1" applyFill="1" applyBorder="1" applyAlignment="1">
      <alignment vertical="center"/>
    </xf>
    <xf numFmtId="0" fontId="14" fillId="25" borderId="11" xfId="227" applyFont="1" applyFill="1" applyBorder="1" applyAlignment="1">
      <alignment horizontal="center"/>
    </xf>
    <xf numFmtId="0" fontId="59" fillId="25" borderId="0" xfId="227" applyFont="1" applyFill="1"/>
    <xf numFmtId="0" fontId="59" fillId="25" borderId="20" xfId="227" applyFont="1" applyFill="1" applyBorder="1"/>
    <xf numFmtId="164" fontId="86" fillId="25" borderId="0" xfId="227" applyNumberFormat="1" applyFont="1" applyFill="1" applyBorder="1" applyAlignment="1">
      <alignment horizontal="right"/>
    </xf>
    <xf numFmtId="164" fontId="86" fillId="26" borderId="0" xfId="227" applyNumberFormat="1" applyFont="1" applyFill="1" applyBorder="1" applyAlignment="1">
      <alignment horizontal="right"/>
    </xf>
    <xf numFmtId="0" fontId="62" fillId="25" borderId="0" xfId="227" applyFont="1" applyFill="1" applyBorder="1"/>
    <xf numFmtId="0" fontId="59" fillId="0" borderId="0" xfId="227" applyFont="1"/>
    <xf numFmtId="0" fontId="5" fillId="25" borderId="0" xfId="227" applyFill="1" applyAlignment="1"/>
    <xf numFmtId="0" fontId="5" fillId="25" borderId="20" xfId="227" applyFill="1" applyBorder="1" applyAlignment="1"/>
    <xf numFmtId="0" fontId="5" fillId="26" borderId="0" xfId="227" applyFill="1" applyAlignment="1"/>
    <xf numFmtId="0" fontId="8" fillId="25" borderId="0" xfId="227" applyFont="1" applyFill="1" applyBorder="1" applyAlignment="1"/>
    <xf numFmtId="0" fontId="5" fillId="0" borderId="0" xfId="227" applyAlignment="1"/>
    <xf numFmtId="0" fontId="59" fillId="25" borderId="0" xfId="227" applyFont="1" applyFill="1" applyAlignment="1"/>
    <xf numFmtId="0" fontId="59" fillId="25" borderId="20" xfId="227" applyFont="1" applyFill="1" applyBorder="1" applyAlignment="1"/>
    <xf numFmtId="0" fontId="86" fillId="25" borderId="0" xfId="227" applyFont="1" applyFill="1" applyBorder="1" applyAlignment="1"/>
    <xf numFmtId="0" fontId="86" fillId="26" borderId="0" xfId="227" applyFont="1" applyFill="1" applyBorder="1" applyAlignment="1"/>
    <xf numFmtId="0" fontId="75" fillId="25" borderId="0" xfId="227" applyFont="1" applyFill="1" applyBorder="1" applyAlignment="1"/>
    <xf numFmtId="0" fontId="59" fillId="0" borderId="0" xfId="227" applyFont="1" applyAlignment="1"/>
    <xf numFmtId="0" fontId="62" fillId="25" borderId="0" xfId="227" applyFont="1" applyFill="1" applyBorder="1" applyAlignment="1"/>
    <xf numFmtId="0" fontId="5" fillId="26" borderId="20" xfId="227" applyFill="1" applyBorder="1" applyAlignment="1"/>
    <xf numFmtId="0" fontId="45" fillId="25" borderId="0" xfId="227" applyFont="1" applyFill="1" applyBorder="1" applyAlignment="1">
      <alignment vertical="top"/>
    </xf>
    <xf numFmtId="0" fontId="19" fillId="26" borderId="0" xfId="227" applyFont="1" applyFill="1" applyBorder="1" applyAlignment="1">
      <alignment horizontal="right"/>
    </xf>
    <xf numFmtId="0" fontId="102" fillId="26" borderId="16" xfId="227" applyFont="1" applyFill="1" applyBorder="1" applyAlignment="1">
      <alignment vertical="center"/>
    </xf>
    <xf numFmtId="0" fontId="102" fillId="26" borderId="17" xfId="227" applyFont="1" applyFill="1" applyBorder="1" applyAlignment="1">
      <alignment vertical="center"/>
    </xf>
    <xf numFmtId="0" fontId="19" fillId="25" borderId="0" xfId="227" applyFont="1" applyFill="1" applyBorder="1" applyAlignment="1">
      <alignment vertical="top"/>
    </xf>
    <xf numFmtId="0" fontId="12" fillId="25" borderId="0" xfId="227" applyFont="1" applyFill="1" applyBorder="1"/>
    <xf numFmtId="0" fontId="12" fillId="26" borderId="0" xfId="227" applyFont="1" applyFill="1" applyBorder="1"/>
    <xf numFmtId="0" fontId="73" fillId="25" borderId="0" xfId="227" applyFont="1" applyFill="1" applyBorder="1" applyAlignment="1">
      <alignment horizontal="left"/>
    </xf>
    <xf numFmtId="0" fontId="15" fillId="26" borderId="0" xfId="227" applyFont="1" applyFill="1" applyBorder="1" applyAlignment="1">
      <alignment horizontal="left"/>
    </xf>
    <xf numFmtId="0" fontId="69" fillId="25" borderId="0" xfId="227" applyFont="1" applyFill="1" applyBorder="1" applyAlignment="1">
      <alignment vertical="center"/>
    </xf>
    <xf numFmtId="0" fontId="49" fillId="25" borderId="0" xfId="227" applyFont="1" applyFill="1" applyBorder="1"/>
    <xf numFmtId="3" fontId="19" fillId="25" borderId="0" xfId="40" applyNumberFormat="1" applyFont="1" applyFill="1" applyBorder="1" applyAlignment="1">
      <alignment horizontal="right" wrapText="1"/>
    </xf>
    <xf numFmtId="0" fontId="32" fillId="25" borderId="0" xfId="227" applyFont="1" applyFill="1" applyBorder="1"/>
    <xf numFmtId="0" fontId="12" fillId="25" borderId="0" xfId="227" applyFont="1" applyFill="1" applyBorder="1" applyAlignment="1">
      <alignment horizontal="left" vertical="center"/>
    </xf>
    <xf numFmtId="0" fontId="17" fillId="30" borderId="20" xfId="227" applyFont="1" applyFill="1" applyBorder="1" applyAlignment="1">
      <alignment horizontal="center" vertical="center"/>
    </xf>
    <xf numFmtId="0" fontId="24" fillId="25" borderId="0" xfId="227" applyFont="1" applyFill="1" applyBorder="1"/>
    <xf numFmtId="0" fontId="15" fillId="25" borderId="0" xfId="227" applyFont="1" applyFill="1" applyBorder="1" applyAlignment="1">
      <alignment horizontal="right"/>
    </xf>
    <xf numFmtId="164" fontId="86" fillId="25" borderId="0" xfId="40" applyNumberFormat="1" applyFont="1" applyFill="1" applyBorder="1" applyAlignment="1">
      <alignment horizontal="right" wrapText="1"/>
    </xf>
    <xf numFmtId="164" fontId="19" fillId="25" borderId="0" xfId="40" applyNumberFormat="1" applyFont="1" applyFill="1" applyBorder="1" applyAlignment="1">
      <alignment horizontal="right" vertical="center" wrapText="1"/>
    </xf>
    <xf numFmtId="0" fontId="125" fillId="0" borderId="0" xfId="227" applyFont="1"/>
    <xf numFmtId="165" fontId="74" fillId="0" borderId="0" xfId="70" applyNumberFormat="1" applyFont="1" applyFill="1"/>
    <xf numFmtId="0" fontId="112" fillId="0" borderId="0" xfId="70" applyFont="1" applyFill="1"/>
    <xf numFmtId="0" fontId="123" fillId="0" borderId="0" xfId="68" applyNumberFormat="1" applyFont="1" applyFill="1" applyBorder="1" applyAlignment="1" applyProtection="1">
      <alignment vertical="justify" wrapText="1"/>
      <protection locked="0"/>
    </xf>
    <xf numFmtId="165" fontId="112" fillId="0" borderId="0" xfId="70" applyNumberFormat="1" applyFont="1" applyFill="1" applyAlignment="1">
      <alignment vertical="center"/>
    </xf>
    <xf numFmtId="164" fontId="31" fillId="36" borderId="62" xfId="40" applyNumberFormat="1" applyFont="1" applyFill="1" applyBorder="1" applyAlignment="1">
      <alignment horizontal="left" vertical="center" wrapText="1"/>
    </xf>
    <xf numFmtId="164" fontId="31" fillId="36" borderId="0" xfId="40" applyNumberFormat="1" applyFont="1" applyFill="1" applyBorder="1" applyAlignment="1">
      <alignment horizontal="left" vertical="center" wrapText="1"/>
    </xf>
    <xf numFmtId="0" fontId="15" fillId="36" borderId="0" xfId="62" applyFont="1" applyFill="1" applyBorder="1" applyAlignment="1">
      <alignment vertical="center"/>
    </xf>
    <xf numFmtId="0" fontId="15" fillId="36" borderId="0" xfId="62" applyFont="1" applyFill="1" applyBorder="1" applyAlignment="1">
      <alignment vertical="center" wrapText="1"/>
    </xf>
    <xf numFmtId="164" fontId="121" fillId="37" borderId="0" xfId="40" applyNumberFormat="1" applyFont="1" applyFill="1" applyBorder="1" applyAlignment="1">
      <alignment horizontal="justify" vertical="center" readingOrder="1"/>
    </xf>
    <xf numFmtId="164" fontId="31" fillId="36" borderId="61" xfId="40" applyNumberFormat="1" applyFont="1" applyFill="1" applyBorder="1" applyAlignment="1">
      <alignment horizontal="left" vertical="center" wrapText="1"/>
    </xf>
    <xf numFmtId="172" fontId="111" fillId="33" borderId="0" xfId="62" applyNumberFormat="1" applyFont="1" applyFill="1" applyBorder="1" applyAlignment="1">
      <alignment horizontal="center" vertical="center" wrapText="1"/>
    </xf>
    <xf numFmtId="172" fontId="111" fillId="33" borderId="0" xfId="62" applyNumberFormat="1" applyFont="1" applyFill="1" applyBorder="1" applyAlignment="1">
      <alignment horizontal="center" vertical="center"/>
    </xf>
    <xf numFmtId="164" fontId="31" fillId="36" borderId="68" xfId="40" applyNumberFormat="1" applyFont="1" applyFill="1" applyBorder="1" applyAlignment="1">
      <alignment horizontal="left" vertical="center" wrapText="1"/>
    </xf>
    <xf numFmtId="164" fontId="15" fillId="36" borderId="0" xfId="40" applyNumberFormat="1" applyFont="1" applyFill="1" applyBorder="1" applyAlignment="1">
      <alignment horizontal="justify" vertical="center" wrapText="1"/>
    </xf>
    <xf numFmtId="164" fontId="15" fillId="36" borderId="0" xfId="40" applyNumberFormat="1" applyFont="1" applyFill="1" applyBorder="1" applyAlignment="1">
      <alignment horizontal="justify" wrapText="1"/>
    </xf>
    <xf numFmtId="0" fontId="15" fillId="36" borderId="0" xfId="62" applyFont="1" applyFill="1" applyBorder="1" applyAlignment="1"/>
    <xf numFmtId="0" fontId="92" fillId="32" borderId="0" xfId="62" applyFont="1" applyFill="1" applyBorder="1" applyAlignment="1">
      <alignment horizontal="left" wrapText="1"/>
    </xf>
    <xf numFmtId="0" fontId="46" fillId="36" borderId="0" xfId="62" applyFont="1" applyFill="1" applyAlignment="1">
      <alignment horizontal="center" vertical="center"/>
    </xf>
    <xf numFmtId="173" fontId="15" fillId="25" borderId="0" xfId="0" applyNumberFormat="1" applyFont="1" applyFill="1" applyBorder="1" applyAlignment="1">
      <alignment horizontal="left"/>
    </xf>
    <xf numFmtId="164" fontId="20" fillId="27" borderId="0" xfId="40" applyNumberFormat="1" applyFont="1" applyFill="1" applyBorder="1" applyAlignment="1">
      <alignment horizontal="left" wrapText="1"/>
    </xf>
    <xf numFmtId="164" fontId="20" fillId="24" borderId="0" xfId="40" applyNumberFormat="1" applyFont="1" applyFill="1" applyBorder="1" applyAlignment="1">
      <alignment wrapText="1"/>
    </xf>
    <xf numFmtId="164" fontId="26" fillId="24" borderId="0" xfId="40" applyNumberFormat="1" applyFont="1" applyFill="1" applyBorder="1" applyAlignment="1">
      <alignment horizontal="left" wrapText="1"/>
    </xf>
    <xf numFmtId="164" fontId="14" fillId="24" borderId="0" xfId="40" applyNumberFormat="1" applyFont="1" applyFill="1" applyBorder="1" applyAlignment="1">
      <alignment horizontal="left" wrapText="1"/>
    </xf>
    <xf numFmtId="164" fontId="15" fillId="24" borderId="0" xfId="40" applyNumberFormat="1" applyFont="1" applyFill="1" applyBorder="1" applyAlignment="1">
      <alignment wrapText="1"/>
    </xf>
    <xf numFmtId="164" fontId="15" fillId="27" borderId="0" xfId="40" applyNumberFormat="1" applyFont="1" applyFill="1" applyBorder="1" applyAlignment="1">
      <alignment wrapText="1"/>
    </xf>
    <xf numFmtId="0" fontId="13" fillId="25" borderId="0" xfId="0" applyFont="1" applyFill="1" applyBorder="1" applyAlignment="1">
      <alignment horizontal="justify" vertical="top" wrapText="1"/>
    </xf>
    <xf numFmtId="0" fontId="22" fillId="25" borderId="0" xfId="0" applyFont="1" applyFill="1" applyBorder="1" applyAlignment="1">
      <alignment horizontal="justify" vertical="top" wrapText="1"/>
    </xf>
    <xf numFmtId="0" fontId="20" fillId="25" borderId="18" xfId="0" applyFont="1" applyFill="1" applyBorder="1" applyAlignment="1">
      <alignment horizontal="right" indent="6"/>
    </xf>
    <xf numFmtId="0" fontId="14" fillId="25" borderId="0" xfId="0" applyFont="1" applyFill="1" applyBorder="1" applyAlignment="1"/>
    <xf numFmtId="0" fontId="20" fillId="25" borderId="0" xfId="0" applyFont="1" applyFill="1" applyBorder="1" applyAlignment="1"/>
    <xf numFmtId="172" fontId="15" fillId="24" borderId="0" xfId="40" applyNumberFormat="1" applyFont="1" applyFill="1" applyBorder="1" applyAlignment="1">
      <alignment horizontal="left" wrapText="1"/>
    </xf>
    <xf numFmtId="172" fontId="25" fillId="24" borderId="0" xfId="40" applyNumberFormat="1" applyFont="1" applyFill="1" applyBorder="1" applyAlignment="1">
      <alignment horizontal="left" wrapText="1"/>
    </xf>
    <xf numFmtId="0" fontId="12" fillId="25" borderId="0" xfId="0" applyFont="1" applyFill="1" applyBorder="1" applyAlignment="1"/>
    <xf numFmtId="0" fontId="14" fillId="26" borderId="0" xfId="227" applyFont="1" applyFill="1" applyBorder="1" applyAlignment="1">
      <alignment horizontal="justify" vertical="center" wrapText="1" readingOrder="1"/>
    </xf>
    <xf numFmtId="0" fontId="14" fillId="25" borderId="0" xfId="227" applyFont="1" applyFill="1" applyBorder="1" applyAlignment="1">
      <alignment horizontal="justify" vertical="center" readingOrder="1"/>
    </xf>
    <xf numFmtId="0" fontId="15" fillId="25" borderId="0" xfId="227" applyFont="1" applyFill="1" applyBorder="1" applyAlignment="1">
      <alignment horizontal="justify" vertical="center" readingOrder="1"/>
    </xf>
    <xf numFmtId="164" fontId="121" fillId="24" borderId="20" xfId="40" applyNumberFormat="1" applyFont="1" applyFill="1" applyBorder="1" applyAlignment="1">
      <alignment horizontal="justify" readingOrder="1"/>
    </xf>
    <xf numFmtId="164" fontId="121" fillId="24" borderId="0" xfId="40" applyNumberFormat="1" applyFont="1" applyFill="1" applyBorder="1" applyAlignment="1">
      <alignment horizontal="justify" readingOrder="1"/>
    </xf>
    <xf numFmtId="173" fontId="15" fillId="25" borderId="0" xfId="227" applyNumberFormat="1" applyFont="1" applyFill="1" applyBorder="1" applyAlignment="1">
      <alignment horizontal="right"/>
    </xf>
    <xf numFmtId="173" fontId="15" fillId="25" borderId="19" xfId="227" applyNumberFormat="1" applyFont="1" applyFill="1" applyBorder="1" applyAlignment="1">
      <alignment horizontal="right"/>
    </xf>
    <xf numFmtId="0" fontId="14" fillId="25" borderId="18" xfId="227" applyFont="1" applyFill="1" applyBorder="1" applyAlignment="1">
      <alignment horizontal="left" indent="5" readingOrder="1"/>
    </xf>
    <xf numFmtId="0" fontId="15" fillId="0" borderId="0" xfId="227" applyFont="1" applyBorder="1" applyAlignment="1">
      <alignment horizontal="justify" readingOrder="1"/>
    </xf>
    <xf numFmtId="0" fontId="14" fillId="25" borderId="0" xfId="227" applyFont="1" applyFill="1" applyBorder="1" applyAlignment="1">
      <alignment horizontal="justify" vertical="center" wrapText="1" readingOrder="1"/>
    </xf>
    <xf numFmtId="0" fontId="14" fillId="25" borderId="0" xfId="227" applyNumberFormat="1" applyFont="1" applyFill="1" applyBorder="1" applyAlignment="1">
      <alignment horizontal="justify" vertical="center" readingOrder="1"/>
    </xf>
    <xf numFmtId="0" fontId="73" fillId="25" borderId="0" xfId="227" applyFont="1" applyFill="1" applyBorder="1" applyAlignment="1" applyProtection="1">
      <alignment horizontal="left"/>
    </xf>
    <xf numFmtId="173" fontId="15" fillId="25" borderId="0" xfId="227" applyNumberFormat="1" applyFont="1" applyFill="1" applyBorder="1" applyAlignment="1" applyProtection="1">
      <alignment horizontal="left"/>
    </xf>
    <xf numFmtId="0" fontId="19" fillId="0" borderId="0" xfId="227" applyFont="1" applyBorder="1" applyAlignment="1" applyProtection="1">
      <alignment vertical="top"/>
    </xf>
    <xf numFmtId="0" fontId="14" fillId="26" borderId="52" xfId="227" applyFont="1" applyFill="1" applyBorder="1" applyAlignment="1" applyProtection="1">
      <alignment horizontal="center"/>
    </xf>
    <xf numFmtId="168" fontId="15" fillId="24" borderId="0" xfId="40" applyNumberFormat="1" applyFont="1" applyFill="1" applyBorder="1" applyAlignment="1" applyProtection="1">
      <alignment horizontal="right" wrapText="1" indent="2"/>
    </xf>
    <xf numFmtId="167" fontId="15" fillId="24" borderId="0" xfId="40" applyNumberFormat="1" applyFont="1" applyFill="1" applyBorder="1" applyAlignment="1" applyProtection="1">
      <alignment horizontal="right" wrapText="1" indent="2"/>
    </xf>
    <xf numFmtId="168" fontId="15" fillId="27" borderId="0" xfId="40" applyNumberFormat="1" applyFont="1" applyFill="1" applyBorder="1" applyAlignment="1" applyProtection="1">
      <alignment horizontal="right" wrapText="1" indent="2"/>
    </xf>
    <xf numFmtId="0" fontId="19" fillId="25" borderId="0" xfId="227" applyFont="1" applyFill="1" applyBorder="1" applyAlignment="1" applyProtection="1">
      <alignment horizontal="right"/>
    </xf>
    <xf numFmtId="167" fontId="15" fillId="27" borderId="0" xfId="40" applyNumberFormat="1" applyFont="1" applyFill="1" applyBorder="1" applyAlignment="1" applyProtection="1">
      <alignment horizontal="right" wrapText="1" indent="2"/>
    </xf>
    <xf numFmtId="167" fontId="73" fillId="27" borderId="0" xfId="40" applyNumberFormat="1" applyFont="1" applyFill="1" applyBorder="1" applyAlignment="1" applyProtection="1">
      <alignment horizontal="right" wrapText="1" indent="2"/>
    </xf>
    <xf numFmtId="167" fontId="73" fillId="24" borderId="0" xfId="40" applyNumberFormat="1" applyFont="1" applyFill="1" applyBorder="1" applyAlignment="1" applyProtection="1">
      <alignment horizontal="right" wrapText="1" indent="2"/>
    </xf>
    <xf numFmtId="167" fontId="73" fillId="25" borderId="0" xfId="70" applyNumberFormat="1" applyFont="1" applyFill="1" applyBorder="1" applyAlignment="1" applyProtection="1">
      <alignment horizontal="right" indent="2"/>
    </xf>
    <xf numFmtId="167" fontId="73" fillId="26" borderId="0" xfId="70" applyNumberFormat="1" applyFont="1" applyFill="1" applyBorder="1" applyAlignment="1" applyProtection="1">
      <alignment horizontal="right" indent="2"/>
    </xf>
    <xf numFmtId="0" fontId="14" fillId="25" borderId="18" xfId="227" applyFont="1" applyFill="1" applyBorder="1" applyAlignment="1" applyProtection="1">
      <alignment horizontal="right" indent="5"/>
    </xf>
    <xf numFmtId="0" fontId="19" fillId="0" borderId="0" xfId="227" applyFont="1" applyBorder="1" applyAlignment="1" applyProtection="1">
      <alignment vertical="justify" wrapText="1"/>
    </xf>
    <xf numFmtId="0" fontId="5" fillId="0" borderId="0" xfId="227" applyBorder="1" applyAlignment="1" applyProtection="1">
      <alignment vertical="justify" wrapText="1"/>
    </xf>
    <xf numFmtId="173" fontId="15" fillId="25" borderId="0" xfId="227" applyNumberFormat="1" applyFont="1" applyFill="1" applyBorder="1" applyAlignment="1" applyProtection="1">
      <alignment horizontal="right"/>
    </xf>
    <xf numFmtId="0" fontId="19" fillId="25" borderId="0" xfId="227" applyFont="1" applyFill="1" applyBorder="1" applyAlignment="1" applyProtection="1">
      <alignment vertical="top"/>
    </xf>
    <xf numFmtId="0" fontId="15" fillId="24" borderId="0" xfId="40" applyFont="1" applyFill="1" applyBorder="1" applyAlignment="1" applyProtection="1">
      <alignment horizontal="left" indent="1"/>
    </xf>
    <xf numFmtId="165" fontId="15" fillId="25" borderId="0" xfId="227" applyNumberFormat="1" applyFont="1" applyFill="1" applyBorder="1" applyAlignment="1" applyProtection="1">
      <alignment horizontal="right" indent="2"/>
    </xf>
    <xf numFmtId="165" fontId="15" fillId="26" borderId="0" xfId="227" applyNumberFormat="1" applyFont="1" applyFill="1" applyBorder="1" applyAlignment="1" applyProtection="1">
      <alignment horizontal="right" indent="2"/>
    </xf>
    <xf numFmtId="169" fontId="15" fillId="27" borderId="0" xfId="40" applyNumberFormat="1" applyFont="1" applyFill="1" applyBorder="1" applyAlignment="1" applyProtection="1">
      <alignment horizontal="right" wrapText="1" indent="2"/>
    </xf>
    <xf numFmtId="0" fontId="14" fillId="24" borderId="0" xfId="40" applyFont="1" applyFill="1" applyBorder="1" applyAlignment="1" applyProtection="1">
      <alignment horizontal="left" wrapText="1"/>
    </xf>
    <xf numFmtId="169" fontId="15" fillId="24" borderId="0" xfId="40" applyNumberFormat="1" applyFont="1" applyFill="1" applyBorder="1" applyAlignment="1" applyProtection="1">
      <alignment horizontal="right" wrapText="1" indent="2"/>
    </xf>
    <xf numFmtId="0" fontId="14" fillId="24" borderId="0" xfId="40" applyFont="1" applyFill="1" applyBorder="1" applyAlignment="1" applyProtection="1">
      <alignment horizontal="left" indent="2"/>
    </xf>
    <xf numFmtId="168" fontId="14" fillId="24" borderId="0" xfId="40" applyNumberFormat="1" applyFont="1" applyFill="1" applyBorder="1" applyAlignment="1" applyProtection="1">
      <alignment horizontal="right" wrapText="1" indent="2"/>
    </xf>
    <xf numFmtId="168" fontId="14" fillId="27" borderId="0" xfId="40" applyNumberFormat="1" applyFont="1" applyFill="1" applyBorder="1" applyAlignment="1" applyProtection="1">
      <alignment horizontal="right" wrapText="1" indent="2"/>
    </xf>
    <xf numFmtId="167" fontId="15" fillId="47" borderId="0" xfId="60" applyNumberFormat="1" applyFont="1" applyFill="1" applyBorder="1" applyAlignment="1" applyProtection="1">
      <alignment horizontal="right" wrapText="1" indent="2"/>
    </xf>
    <xf numFmtId="167" fontId="15" fillId="43" borderId="0" xfId="60" applyNumberFormat="1" applyFont="1" applyFill="1" applyBorder="1" applyAlignment="1" applyProtection="1">
      <alignment horizontal="right" wrapText="1" indent="2"/>
    </xf>
    <xf numFmtId="167" fontId="73" fillId="25" borderId="0" xfId="227" applyNumberFormat="1" applyFont="1" applyFill="1" applyBorder="1" applyAlignment="1" applyProtection="1">
      <alignment horizontal="right" indent="2"/>
    </xf>
    <xf numFmtId="167" fontId="73" fillId="26" borderId="0" xfId="227" applyNumberFormat="1" applyFont="1" applyFill="1" applyBorder="1" applyAlignment="1" applyProtection="1">
      <alignment horizontal="right" indent="2"/>
    </xf>
    <xf numFmtId="0" fontId="14" fillId="25" borderId="0" xfId="227" applyFont="1" applyFill="1" applyBorder="1" applyAlignment="1" applyProtection="1">
      <alignment horizontal="left" indent="4"/>
    </xf>
    <xf numFmtId="0" fontId="19" fillId="25" borderId="0" xfId="227" applyFont="1" applyFill="1" applyBorder="1" applyAlignment="1" applyProtection="1">
      <alignment vertical="justify" wrapText="1"/>
    </xf>
    <xf numFmtId="0" fontId="5" fillId="25" borderId="0" xfId="227" applyFill="1" applyBorder="1" applyAlignment="1" applyProtection="1">
      <alignment vertical="justify" wrapText="1"/>
    </xf>
    <xf numFmtId="167" fontId="15" fillId="26" borderId="0" xfId="227" applyNumberFormat="1" applyFont="1" applyFill="1" applyBorder="1" applyAlignment="1" applyProtection="1">
      <alignment horizontal="center"/>
    </xf>
    <xf numFmtId="0" fontId="79" fillId="25" borderId="0" xfId="227" applyFont="1" applyFill="1" applyBorder="1" applyAlignment="1" applyProtection="1">
      <alignment horizontal="center"/>
    </xf>
    <xf numFmtId="167" fontId="14" fillId="26" borderId="0" xfId="227" applyNumberFormat="1" applyFont="1" applyFill="1" applyBorder="1" applyAlignment="1" applyProtection="1">
      <alignment horizontal="center"/>
    </xf>
    <xf numFmtId="167" fontId="73" fillId="26" borderId="10" xfId="227" applyNumberFormat="1" applyFont="1" applyFill="1" applyBorder="1" applyAlignment="1" applyProtection="1">
      <alignment horizontal="center"/>
    </xf>
    <xf numFmtId="167" fontId="73" fillId="26" borderId="0" xfId="227" applyNumberFormat="1" applyFont="1" applyFill="1" applyBorder="1" applyAlignment="1" applyProtection="1">
      <alignment horizontal="center"/>
    </xf>
    <xf numFmtId="165" fontId="26" fillId="25" borderId="0" xfId="227" applyNumberFormat="1" applyFont="1" applyFill="1" applyBorder="1" applyAlignment="1" applyProtection="1">
      <alignment horizontal="right" indent="2"/>
    </xf>
    <xf numFmtId="165" fontId="26" fillId="26" borderId="0" xfId="227" applyNumberFormat="1" applyFont="1" applyFill="1" applyBorder="1" applyAlignment="1" applyProtection="1">
      <alignment horizontal="right" indent="2"/>
    </xf>
    <xf numFmtId="165" fontId="73" fillId="25" borderId="0" xfId="227" applyNumberFormat="1" applyFont="1" applyFill="1" applyBorder="1" applyAlignment="1" applyProtection="1">
      <alignment horizontal="right" indent="2"/>
    </xf>
    <xf numFmtId="165" fontId="73" fillId="26" borderId="0" xfId="227" applyNumberFormat="1" applyFont="1" applyFill="1" applyBorder="1" applyAlignment="1" applyProtection="1">
      <alignment horizontal="right" indent="2"/>
    </xf>
    <xf numFmtId="165" fontId="15" fillId="24" borderId="0" xfId="40" applyNumberFormat="1" applyFont="1" applyFill="1" applyBorder="1" applyAlignment="1" applyProtection="1">
      <alignment horizontal="right" wrapText="1" indent="2"/>
    </xf>
    <xf numFmtId="165" fontId="15" fillId="27" borderId="0" xfId="40" applyNumberFormat="1" applyFont="1" applyFill="1" applyBorder="1" applyAlignment="1" applyProtection="1">
      <alignment horizontal="right" wrapText="1" indent="2"/>
    </xf>
    <xf numFmtId="0" fontId="14" fillId="25" borderId="0" xfId="227" applyFont="1" applyFill="1" applyBorder="1" applyAlignment="1" applyProtection="1">
      <alignment horizontal="right" indent="6"/>
    </xf>
    <xf numFmtId="0" fontId="78" fillId="26" borderId="24" xfId="0" applyFont="1" applyFill="1" applyBorder="1" applyAlignment="1">
      <alignment horizontal="left" vertical="center" wrapText="1"/>
    </xf>
    <xf numFmtId="0" fontId="78" fillId="26" borderId="26" xfId="0" applyFont="1" applyFill="1" applyBorder="1" applyAlignment="1">
      <alignment horizontal="left" vertical="center" wrapText="1"/>
    </xf>
    <xf numFmtId="0" fontId="78" fillId="26" borderId="25" xfId="0" applyFont="1" applyFill="1" applyBorder="1" applyAlignment="1">
      <alignment horizontal="left" vertical="center" wrapText="1"/>
    </xf>
    <xf numFmtId="0" fontId="83" fillId="25" borderId="24" xfId="62" applyFont="1" applyFill="1" applyBorder="1" applyAlignment="1">
      <alignment horizontal="left" vertical="center"/>
    </xf>
    <xf numFmtId="0" fontId="83" fillId="25" borderId="25" xfId="62" applyFont="1" applyFill="1" applyBorder="1" applyAlignment="1">
      <alignment horizontal="left" vertical="center"/>
    </xf>
    <xf numFmtId="0" fontId="14" fillId="25" borderId="0" xfId="62" applyFont="1" applyFill="1" applyBorder="1" applyAlignment="1">
      <alignment horizontal="left" indent="6"/>
    </xf>
    <xf numFmtId="0" fontId="83" fillId="26" borderId="0" xfId="62" applyFont="1" applyFill="1" applyBorder="1" applyAlignment="1">
      <alignment horizontal="center" vertical="center"/>
    </xf>
    <xf numFmtId="1" fontId="14" fillId="25" borderId="13" xfId="0" applyNumberFormat="1" applyFont="1" applyFill="1" applyBorder="1" applyAlignment="1">
      <alignment horizontal="center"/>
    </xf>
    <xf numFmtId="1" fontId="14" fillId="25" borderId="13" xfId="0" applyNumberFormat="1" applyFont="1" applyFill="1" applyBorder="1" applyAlignment="1">
      <alignment horizontal="center" wrapText="1"/>
    </xf>
    <xf numFmtId="0" fontId="19" fillId="25" borderId="0" xfId="62" applyFont="1" applyFill="1" applyBorder="1" applyAlignment="1">
      <alignment vertical="center" wrapText="1"/>
    </xf>
    <xf numFmtId="173" fontId="15" fillId="25" borderId="0" xfId="0" applyNumberFormat="1" applyFont="1" applyFill="1" applyBorder="1" applyAlignment="1">
      <alignment horizontal="right"/>
    </xf>
    <xf numFmtId="0" fontId="83" fillId="26" borderId="0" xfId="62" applyFont="1" applyFill="1" applyBorder="1" applyAlignment="1">
      <alignment horizontal="left" vertical="center"/>
    </xf>
    <xf numFmtId="0" fontId="19" fillId="26" borderId="0" xfId="62" applyFont="1" applyFill="1" applyBorder="1" applyAlignment="1">
      <alignment horizontal="justify" wrapText="1"/>
    </xf>
    <xf numFmtId="0" fontId="73" fillId="25" borderId="0" xfId="227" applyFont="1" applyFill="1" applyBorder="1" applyAlignment="1">
      <alignment horizontal="left"/>
    </xf>
    <xf numFmtId="0" fontId="32" fillId="24" borderId="0" xfId="40" applyFont="1" applyFill="1" applyBorder="1" applyAlignment="1">
      <alignment horizontal="justify" wrapText="1"/>
    </xf>
    <xf numFmtId="0" fontId="19" fillId="24" borderId="0" xfId="40" applyFont="1" applyFill="1" applyBorder="1" applyAlignment="1">
      <alignment horizontal="justify" wrapText="1"/>
    </xf>
    <xf numFmtId="173" fontId="15" fillId="25" borderId="0" xfId="227" applyNumberFormat="1" applyFont="1" applyFill="1" applyBorder="1" applyAlignment="1">
      <alignment horizontal="left"/>
    </xf>
    <xf numFmtId="0" fontId="14" fillId="26" borderId="18" xfId="227" applyFont="1" applyFill="1" applyBorder="1" applyAlignment="1">
      <alignment horizontal="right" indent="6"/>
    </xf>
    <xf numFmtId="0" fontId="12" fillId="25" borderId="23" xfId="227" applyFont="1" applyFill="1" applyBorder="1" applyAlignment="1">
      <alignment horizontal="left"/>
    </xf>
    <xf numFmtId="0" fontId="12" fillId="25" borderId="22" xfId="227" applyFont="1" applyFill="1" applyBorder="1" applyAlignment="1">
      <alignment horizontal="left"/>
    </xf>
    <xf numFmtId="0" fontId="12" fillId="25" borderId="0" xfId="227" applyFont="1" applyFill="1" applyBorder="1" applyAlignment="1">
      <alignment horizontal="left"/>
    </xf>
    <xf numFmtId="0" fontId="19" fillId="25" borderId="0" xfId="227" applyFont="1" applyFill="1" applyBorder="1" applyAlignment="1">
      <alignment horizontal="left" vertical="top"/>
    </xf>
    <xf numFmtId="0" fontId="8" fillId="25" borderId="0" xfId="227" applyFont="1" applyFill="1" applyBorder="1"/>
    <xf numFmtId="0" fontId="11" fillId="26" borderId="13" xfId="227" applyFont="1" applyFill="1" applyBorder="1" applyAlignment="1">
      <alignment horizontal="center"/>
    </xf>
    <xf numFmtId="0" fontId="73" fillId="25" borderId="0" xfId="70" applyFont="1" applyFill="1" applyBorder="1" applyAlignment="1">
      <alignment horizontal="left"/>
    </xf>
    <xf numFmtId="0" fontId="32" fillId="24" borderId="0" xfId="40" applyNumberFormat="1" applyFont="1" applyFill="1" applyBorder="1" applyAlignment="1">
      <alignment horizontal="justify" vertical="center" wrapText="1"/>
    </xf>
    <xf numFmtId="0" fontId="19" fillId="24" borderId="0" xfId="40" applyNumberFormat="1" applyFont="1" applyFill="1" applyBorder="1" applyAlignment="1">
      <alignment horizontal="justify" vertical="center" wrapText="1"/>
    </xf>
    <xf numFmtId="0" fontId="19" fillId="24" borderId="0" xfId="40" applyFont="1" applyFill="1" applyBorder="1" applyAlignment="1">
      <alignment horizontal="justify" vertical="top" wrapText="1"/>
    </xf>
    <xf numFmtId="173" fontId="15" fillId="25" borderId="0" xfId="70" applyNumberFormat="1" applyFont="1" applyFill="1" applyBorder="1" applyAlignment="1">
      <alignment horizontal="right"/>
    </xf>
    <xf numFmtId="0" fontId="14" fillId="25" borderId="18" xfId="70" applyFont="1" applyFill="1" applyBorder="1" applyAlignment="1">
      <alignment horizontal="left" indent="6"/>
    </xf>
    <xf numFmtId="0" fontId="14" fillId="25" borderId="0" xfId="70" applyFont="1" applyFill="1" applyBorder="1" applyAlignment="1">
      <alignment horizontal="left" indent="6"/>
    </xf>
    <xf numFmtId="0" fontId="19" fillId="25" borderId="0" xfId="70" applyFont="1" applyFill="1" applyBorder="1" applyAlignment="1">
      <alignment horizontal="left" vertical="top"/>
    </xf>
    <xf numFmtId="0" fontId="14" fillId="26" borderId="13" xfId="70" applyFont="1" applyFill="1" applyBorder="1" applyAlignment="1">
      <alignment horizontal="center" wrapText="1"/>
    </xf>
    <xf numFmtId="0" fontId="14" fillId="26" borderId="13" xfId="70" applyFont="1" applyFill="1" applyBorder="1" applyAlignment="1">
      <alignment horizontal="center"/>
    </xf>
    <xf numFmtId="0" fontId="73" fillId="25" borderId="0" xfId="78" applyFont="1" applyFill="1" applyBorder="1" applyAlignment="1">
      <alignment horizontal="left" vertical="center"/>
    </xf>
    <xf numFmtId="173" fontId="6" fillId="25" borderId="0" xfId="70" applyNumberFormat="1" applyFont="1" applyFill="1" applyBorder="1" applyAlignment="1">
      <alignment horizontal="left"/>
    </xf>
    <xf numFmtId="0" fontId="14" fillId="25" borderId="18" xfId="70" applyFont="1" applyFill="1" applyBorder="1" applyAlignment="1">
      <alignment horizontal="left"/>
    </xf>
    <xf numFmtId="0" fontId="14" fillId="25" borderId="18" xfId="70" applyFont="1" applyFill="1" applyBorder="1" applyAlignment="1">
      <alignment horizontal="right" indent="6"/>
    </xf>
    <xf numFmtId="0" fontId="19" fillId="25" borderId="22" xfId="70" applyFont="1" applyFill="1" applyBorder="1" applyAlignment="1">
      <alignment horizontal="center"/>
    </xf>
    <xf numFmtId="0" fontId="19" fillId="25" borderId="53" xfId="70" applyFont="1" applyFill="1" applyBorder="1" applyAlignment="1">
      <alignment horizontal="center"/>
    </xf>
    <xf numFmtId="0" fontId="44" fillId="26" borderId="27" xfId="70" applyFont="1" applyFill="1" applyBorder="1" applyAlignment="1">
      <alignment horizontal="left" vertical="center"/>
    </xf>
    <xf numFmtId="0" fontId="44" fillId="26" borderId="28" xfId="70" applyFont="1" applyFill="1" applyBorder="1" applyAlignment="1">
      <alignment horizontal="left" vertical="center"/>
    </xf>
    <xf numFmtId="0" fontId="44" fillId="26" borderId="29" xfId="70" applyFont="1" applyFill="1" applyBorder="1" applyAlignment="1">
      <alignment horizontal="left" vertical="center"/>
    </xf>
    <xf numFmtId="0" fontId="115" fillId="26" borderId="73" xfId="70" applyFont="1" applyFill="1" applyBorder="1" applyAlignment="1">
      <alignment horizontal="center" vertical="center"/>
    </xf>
    <xf numFmtId="0" fontId="115" fillId="26" borderId="74" xfId="70" applyFont="1" applyFill="1" applyBorder="1" applyAlignment="1">
      <alignment horizontal="center" vertical="center"/>
    </xf>
    <xf numFmtId="0" fontId="115" fillId="26" borderId="77" xfId="70" applyFont="1" applyFill="1" applyBorder="1" applyAlignment="1">
      <alignment horizontal="center" vertical="center"/>
    </xf>
    <xf numFmtId="0" fontId="115" fillId="26" borderId="78" xfId="70" applyFont="1" applyFill="1" applyBorder="1" applyAlignment="1">
      <alignment horizontal="center" vertical="center"/>
    </xf>
    <xf numFmtId="0" fontId="14" fillId="25" borderId="13" xfId="70" applyFont="1" applyFill="1" applyBorder="1" applyAlignment="1">
      <alignment horizontal="center" vertical="center" wrapText="1"/>
    </xf>
    <xf numFmtId="0" fontId="14" fillId="25" borderId="75" xfId="70" applyFont="1" applyFill="1" applyBorder="1" applyAlignment="1">
      <alignment horizontal="center" vertical="center" wrapText="1"/>
    </xf>
    <xf numFmtId="0" fontId="14" fillId="25" borderId="76" xfId="70" applyFont="1" applyFill="1" applyBorder="1" applyAlignment="1">
      <alignment horizontal="center" vertical="center" wrapText="1"/>
    </xf>
    <xf numFmtId="0" fontId="14" fillId="25" borderId="79" xfId="70" applyFont="1" applyFill="1" applyBorder="1" applyAlignment="1">
      <alignment horizontal="center" vertical="center" wrapText="1"/>
    </xf>
    <xf numFmtId="0" fontId="14" fillId="25" borderId="18" xfId="63" applyFont="1" applyFill="1" applyBorder="1" applyAlignment="1">
      <alignment horizontal="left" indent="6"/>
    </xf>
    <xf numFmtId="173" fontId="6" fillId="26" borderId="0" xfId="63" applyNumberFormat="1" applyFont="1" applyFill="1" applyAlignment="1">
      <alignment horizontal="right"/>
    </xf>
    <xf numFmtId="0" fontId="128" fillId="28" borderId="34" xfId="63" applyFont="1" applyFill="1" applyBorder="1" applyAlignment="1">
      <alignment horizontal="center" vertical="center"/>
    </xf>
    <xf numFmtId="0" fontId="128" fillId="28" borderId="35" xfId="63" applyFont="1" applyFill="1" applyBorder="1" applyAlignment="1">
      <alignment horizontal="center" vertical="center"/>
    </xf>
    <xf numFmtId="0" fontId="128" fillId="28" borderId="37" xfId="63" applyFont="1" applyFill="1" applyBorder="1" applyAlignment="1">
      <alignment horizontal="center" vertical="center"/>
    </xf>
    <xf numFmtId="0" fontId="19" fillId="26" borderId="0" xfId="63" applyFont="1" applyFill="1" applyBorder="1" applyAlignment="1">
      <alignment horizontal="justify" wrapText="1"/>
    </xf>
    <xf numFmtId="0" fontId="14" fillId="25" borderId="18" xfId="62" applyFont="1" applyFill="1" applyBorder="1" applyAlignment="1">
      <alignment horizontal="right" indent="6"/>
    </xf>
    <xf numFmtId="0" fontId="19" fillId="24" borderId="51" xfId="40" applyFont="1" applyFill="1" applyBorder="1" applyAlignment="1">
      <alignment vertical="justify" wrapText="1"/>
    </xf>
    <xf numFmtId="0" fontId="19" fillId="24" borderId="0" xfId="40" applyFont="1" applyFill="1" applyBorder="1" applyAlignment="1">
      <alignment vertical="justify" wrapText="1"/>
    </xf>
    <xf numFmtId="0" fontId="73" fillId="25" borderId="0" xfId="62" applyFont="1" applyFill="1" applyBorder="1" applyAlignment="1">
      <alignment horizontal="left" vertical="center"/>
    </xf>
    <xf numFmtId="0" fontId="19" fillId="25" borderId="51" xfId="62" applyFont="1" applyFill="1" applyBorder="1" applyAlignment="1">
      <alignment horizontal="left" vertical="top"/>
    </xf>
    <xf numFmtId="0" fontId="19" fillId="25" borderId="0" xfId="62" applyFont="1" applyFill="1" applyBorder="1" applyAlignment="1">
      <alignment horizontal="left" vertical="top"/>
    </xf>
    <xf numFmtId="0" fontId="14" fillId="25" borderId="12" xfId="62" applyFont="1" applyFill="1" applyBorder="1" applyAlignment="1">
      <alignment horizontal="center"/>
    </xf>
    <xf numFmtId="0" fontId="73" fillId="24" borderId="0" xfId="40" applyFont="1" applyFill="1" applyBorder="1" applyAlignment="1">
      <alignment vertical="center" wrapText="1"/>
    </xf>
    <xf numFmtId="173" fontId="15" fillId="25" borderId="0" xfId="62" applyNumberFormat="1" applyFont="1" applyFill="1" applyBorder="1" applyAlignment="1">
      <alignment horizontal="left"/>
    </xf>
    <xf numFmtId="0" fontId="44" fillId="26" borderId="31" xfId="62" applyFont="1" applyFill="1" applyBorder="1" applyAlignment="1">
      <alignment horizontal="left" vertical="center" wrapText="1"/>
    </xf>
    <xf numFmtId="0" fontId="44" fillId="26" borderId="32" xfId="62" applyFont="1" applyFill="1" applyBorder="1" applyAlignment="1">
      <alignment horizontal="left" vertical="center" wrapText="1"/>
    </xf>
    <xf numFmtId="0" fontId="44" fillId="26" borderId="33" xfId="62" applyFont="1" applyFill="1" applyBorder="1" applyAlignment="1">
      <alignment horizontal="left" vertical="center" wrapText="1"/>
    </xf>
    <xf numFmtId="0" fontId="19" fillId="24" borderId="51" xfId="40" applyFont="1" applyFill="1" applyBorder="1" applyAlignment="1">
      <alignment horizontal="left" vertical="top"/>
    </xf>
    <xf numFmtId="0" fontId="19" fillId="24" borderId="0" xfId="40" applyFont="1" applyFill="1" applyBorder="1" applyAlignment="1">
      <alignment horizontal="left" vertical="top"/>
    </xf>
    <xf numFmtId="0" fontId="14" fillId="0" borderId="12" xfId="53" applyFont="1" applyBorder="1" applyAlignment="1">
      <alignment horizontal="center" vertical="center" wrapText="1"/>
    </xf>
    <xf numFmtId="0" fontId="14" fillId="0" borderId="58" xfId="53" applyFont="1" applyBorder="1" applyAlignment="1">
      <alignment horizontal="center" vertical="center" wrapText="1"/>
    </xf>
    <xf numFmtId="0" fontId="14" fillId="0" borderId="57" xfId="53" applyFont="1" applyBorder="1" applyAlignment="1">
      <alignment horizontal="center" vertical="center" wrapText="1"/>
    </xf>
    <xf numFmtId="164" fontId="15" fillId="27" borderId="48" xfId="40" applyNumberFormat="1" applyFont="1" applyFill="1" applyBorder="1" applyAlignment="1">
      <alignment horizontal="center" wrapText="1"/>
    </xf>
    <xf numFmtId="164" fontId="19" fillId="27" borderId="48" xfId="40" applyNumberFormat="1" applyFont="1" applyFill="1" applyBorder="1" applyAlignment="1">
      <alignment horizontal="right" wrapText="1"/>
    </xf>
    <xf numFmtId="0" fontId="32" fillId="25" borderId="0" xfId="62" applyFont="1" applyFill="1" applyBorder="1" applyAlignment="1">
      <alignment horizontal="left" vertical="center"/>
    </xf>
    <xf numFmtId="0" fontId="87" fillId="25" borderId="0" xfId="0" applyFont="1" applyFill="1" applyBorder="1" applyAlignment="1">
      <alignment horizontal="center"/>
    </xf>
    <xf numFmtId="0" fontId="14" fillId="25" borderId="18" xfId="0" applyFont="1" applyFill="1" applyBorder="1" applyAlignment="1">
      <alignment horizontal="left" indent="6"/>
    </xf>
    <xf numFmtId="0" fontId="12" fillId="25" borderId="0" xfId="0" applyFont="1" applyFill="1" applyBorder="1" applyAlignment="1">
      <alignment horizontal="left"/>
    </xf>
    <xf numFmtId="0" fontId="44" fillId="26" borderId="31" xfId="0" applyFont="1" applyFill="1" applyBorder="1" applyAlignment="1">
      <alignment horizontal="left" vertical="center"/>
    </xf>
    <xf numFmtId="0" fontId="44" fillId="26" borderId="32" xfId="0" applyFont="1" applyFill="1" applyBorder="1" applyAlignment="1">
      <alignment horizontal="left" vertical="center"/>
    </xf>
    <xf numFmtId="0" fontId="44" fillId="26" borderId="33" xfId="0" applyFont="1" applyFill="1" applyBorder="1" applyAlignment="1">
      <alignment horizontal="left" vertical="center"/>
    </xf>
    <xf numFmtId="0" fontId="19" fillId="0" borderId="0" xfId="0" applyFont="1" applyBorder="1" applyAlignment="1">
      <alignment vertical="justify" wrapText="1"/>
    </xf>
    <xf numFmtId="0" fontId="0" fillId="0" borderId="0" xfId="0" applyBorder="1" applyAlignment="1">
      <alignment vertical="justify" wrapText="1"/>
    </xf>
    <xf numFmtId="0" fontId="14" fillId="26" borderId="12" xfId="53" applyFont="1" applyFill="1" applyBorder="1" applyAlignment="1">
      <alignment horizontal="center" vertical="center" wrapText="1"/>
    </xf>
    <xf numFmtId="0" fontId="14" fillId="25" borderId="12" xfId="0" applyFont="1" applyFill="1" applyBorder="1" applyAlignment="1">
      <alignment horizontal="center"/>
    </xf>
    <xf numFmtId="0" fontId="14" fillId="25" borderId="57" xfId="0" applyFont="1" applyFill="1" applyBorder="1" applyAlignment="1">
      <alignment horizontal="center"/>
    </xf>
    <xf numFmtId="173" fontId="15" fillId="25" borderId="0" xfId="62" applyNumberFormat="1" applyFont="1" applyFill="1" applyBorder="1" applyAlignment="1">
      <alignment horizontal="right"/>
    </xf>
    <xf numFmtId="0" fontId="73" fillId="25" borderId="0" xfId="0" applyFont="1" applyFill="1" applyBorder="1" applyAlignment="1">
      <alignment horizontal="left" vertical="center"/>
    </xf>
    <xf numFmtId="0" fontId="14" fillId="25" borderId="58" xfId="0" applyFont="1" applyFill="1" applyBorder="1" applyAlignment="1">
      <alignment horizontal="center"/>
    </xf>
    <xf numFmtId="0" fontId="14" fillId="25" borderId="0" xfId="70" applyFont="1" applyFill="1" applyBorder="1" applyAlignment="1">
      <alignment horizontal="left" indent="1"/>
    </xf>
    <xf numFmtId="0" fontId="118" fillId="25" borderId="0" xfId="70" applyFont="1" applyFill="1" applyBorder="1" applyAlignment="1">
      <alignment horizontal="left" indent="1"/>
    </xf>
    <xf numFmtId="0" fontId="14" fillId="0" borderId="0" xfId="70" applyFont="1" applyBorder="1" applyAlignment="1">
      <alignment horizontal="left" indent="1"/>
    </xf>
    <xf numFmtId="0" fontId="73" fillId="25" borderId="0" xfId="70" applyFont="1" applyFill="1" applyBorder="1" applyAlignment="1">
      <alignment horizontal="left" vertical="center"/>
    </xf>
    <xf numFmtId="0" fontId="14" fillId="25" borderId="0" xfId="70" applyFont="1" applyFill="1" applyBorder="1" applyAlignment="1">
      <alignment horizontal="left"/>
    </xf>
    <xf numFmtId="0" fontId="78" fillId="26" borderId="31" xfId="70" applyFont="1" applyFill="1" applyBorder="1" applyAlignment="1">
      <alignment horizontal="left" vertical="center"/>
    </xf>
    <xf numFmtId="0" fontId="78" fillId="26" borderId="32" xfId="70" applyFont="1" applyFill="1" applyBorder="1" applyAlignment="1">
      <alignment horizontal="left" vertical="center"/>
    </xf>
    <xf numFmtId="0" fontId="78" fillId="26" borderId="33" xfId="70" applyFont="1" applyFill="1" applyBorder="1" applyAlignment="1">
      <alignment horizontal="left" vertical="center"/>
    </xf>
    <xf numFmtId="0" fontId="90" fillId="26" borderId="34" xfId="70" applyFont="1" applyFill="1" applyBorder="1" applyAlignment="1">
      <alignment horizontal="left" vertical="center"/>
    </xf>
    <xf numFmtId="0" fontId="90" fillId="26" borderId="37" xfId="70" applyFont="1" applyFill="1" applyBorder="1" applyAlignment="1">
      <alignment horizontal="left" vertical="center"/>
    </xf>
    <xf numFmtId="0" fontId="90" fillId="26" borderId="35" xfId="70" applyFont="1" applyFill="1" applyBorder="1" applyAlignment="1">
      <alignment horizontal="left" vertical="center"/>
    </xf>
    <xf numFmtId="0" fontId="19" fillId="0" borderId="67" xfId="70" applyFont="1" applyBorder="1" applyAlignment="1">
      <alignment vertical="justify" wrapText="1"/>
    </xf>
    <xf numFmtId="0" fontId="19" fillId="0" borderId="0" xfId="70" applyFont="1" applyBorder="1" applyAlignment="1">
      <alignment vertical="justify" wrapText="1"/>
    </xf>
    <xf numFmtId="0" fontId="14" fillId="25" borderId="49" xfId="70" applyFont="1" applyFill="1" applyBorder="1" applyAlignment="1">
      <alignment horizontal="center"/>
    </xf>
    <xf numFmtId="0" fontId="14" fillId="25" borderId="18" xfId="70" applyFont="1" applyFill="1" applyBorder="1" applyAlignment="1">
      <alignment horizontal="right"/>
    </xf>
    <xf numFmtId="0" fontId="14" fillId="25" borderId="72" xfId="70" applyFont="1" applyFill="1" applyBorder="1" applyAlignment="1">
      <alignment horizontal="center" wrapText="1"/>
    </xf>
    <xf numFmtId="0" fontId="14" fillId="25" borderId="13" xfId="70" applyFont="1" applyFill="1" applyBorder="1" applyAlignment="1">
      <alignment horizontal="center" wrapText="1"/>
    </xf>
    <xf numFmtId="0" fontId="14" fillId="25" borderId="71" xfId="70" applyFont="1" applyFill="1" applyBorder="1" applyAlignment="1">
      <alignment horizontal="center" wrapText="1"/>
    </xf>
    <xf numFmtId="0" fontId="14" fillId="26" borderId="52" xfId="70" applyFont="1" applyFill="1" applyBorder="1" applyAlignment="1">
      <alignment horizontal="center" wrapText="1"/>
    </xf>
    <xf numFmtId="0" fontId="14" fillId="26" borderId="71" xfId="70" applyFont="1" applyFill="1" applyBorder="1" applyAlignment="1">
      <alignment horizontal="center"/>
    </xf>
    <xf numFmtId="0" fontId="15" fillId="25" borderId="0" xfId="70" applyFont="1" applyFill="1" applyBorder="1" applyAlignment="1">
      <alignment horizontal="left" indent="1"/>
    </xf>
    <xf numFmtId="0" fontId="45" fillId="25" borderId="36" xfId="70" applyFont="1" applyFill="1" applyBorder="1" applyAlignment="1">
      <alignment horizontal="justify" vertical="top" wrapText="1"/>
    </xf>
    <xf numFmtId="0" fontId="19" fillId="26" borderId="51" xfId="70" applyFont="1" applyFill="1" applyBorder="1" applyAlignment="1">
      <alignment vertical="justify" wrapText="1"/>
    </xf>
    <xf numFmtId="0" fontId="19" fillId="26" borderId="0" xfId="70" applyFont="1" applyFill="1" applyBorder="1" applyAlignment="1">
      <alignment vertical="justify" wrapText="1"/>
    </xf>
    <xf numFmtId="0" fontId="73" fillId="26" borderId="0" xfId="70" applyFont="1" applyFill="1" applyBorder="1" applyAlignment="1">
      <alignment horizontal="left"/>
    </xf>
    <xf numFmtId="0" fontId="44" fillId="26" borderId="31" xfId="70" applyFont="1" applyFill="1" applyBorder="1" applyAlignment="1">
      <alignment horizontal="left" vertical="center"/>
    </xf>
    <xf numFmtId="0" fontId="44" fillId="26" borderId="32" xfId="70" applyFont="1" applyFill="1" applyBorder="1" applyAlignment="1">
      <alignment horizontal="left" vertical="center"/>
    </xf>
    <xf numFmtId="0" fontId="44" fillId="26" borderId="33" xfId="70" applyFont="1" applyFill="1" applyBorder="1" applyAlignment="1">
      <alignment horizontal="left" vertical="center"/>
    </xf>
    <xf numFmtId="0" fontId="86" fillId="25" borderId="0" xfId="70" applyFont="1" applyFill="1" applyBorder="1" applyAlignment="1">
      <alignment horizontal="left" vertical="center"/>
    </xf>
    <xf numFmtId="0" fontId="73" fillId="25" borderId="81" xfId="78" applyFont="1" applyFill="1" applyBorder="1" applyAlignment="1">
      <alignment horizontal="center" vertical="center"/>
    </xf>
    <xf numFmtId="0" fontId="73" fillId="25" borderId="82" xfId="78" applyFont="1" applyFill="1" applyBorder="1" applyAlignment="1">
      <alignment horizontal="center" vertical="center"/>
    </xf>
    <xf numFmtId="0" fontId="14" fillId="25" borderId="18" xfId="71" applyFont="1" applyFill="1" applyBorder="1" applyAlignment="1">
      <alignment horizontal="left" indent="6"/>
    </xf>
    <xf numFmtId="0" fontId="12" fillId="25" borderId="22" xfId="62" applyFont="1" applyFill="1" applyBorder="1" applyAlignment="1">
      <alignment horizontal="left"/>
    </xf>
    <xf numFmtId="0" fontId="78" fillId="26" borderId="31" xfId="62" applyFont="1" applyFill="1" applyBorder="1" applyAlignment="1">
      <alignment horizontal="left" vertical="center"/>
    </xf>
    <xf numFmtId="0" fontId="78" fillId="26" borderId="32" xfId="62" applyFont="1" applyFill="1" applyBorder="1" applyAlignment="1">
      <alignment horizontal="left" vertical="center"/>
    </xf>
    <xf numFmtId="0" fontId="78" fillId="26" borderId="33" xfId="62" applyFont="1" applyFill="1" applyBorder="1" applyAlignment="1">
      <alignment horizontal="left" vertical="center"/>
    </xf>
    <xf numFmtId="0" fontId="73" fillId="25" borderId="67" xfId="78" applyFont="1" applyFill="1" applyBorder="1" applyAlignment="1">
      <alignment horizontal="left" vertical="center"/>
    </xf>
    <xf numFmtId="3" fontId="73" fillId="24" borderId="0" xfId="40" applyNumberFormat="1" applyFont="1" applyFill="1" applyBorder="1" applyAlignment="1">
      <alignment horizontal="left" vertical="center" wrapText="1"/>
    </xf>
    <xf numFmtId="0" fontId="73" fillId="25" borderId="34" xfId="78" applyFont="1" applyFill="1" applyBorder="1" applyAlignment="1">
      <alignment horizontal="center" vertical="center"/>
    </xf>
    <xf numFmtId="0" fontId="73" fillId="25" borderId="35" xfId="78" applyFont="1" applyFill="1" applyBorder="1" applyAlignment="1">
      <alignment horizontal="center" vertical="center"/>
    </xf>
    <xf numFmtId="0" fontId="14" fillId="25" borderId="12" xfId="78" applyFont="1" applyFill="1" applyBorder="1" applyAlignment="1">
      <alignment horizontal="center" vertical="center"/>
    </xf>
    <xf numFmtId="178" fontId="73" fillId="25" borderId="10" xfId="59" applyNumberFormat="1" applyFont="1" applyFill="1" applyBorder="1" applyAlignment="1">
      <alignment horizontal="right" indent="3"/>
    </xf>
    <xf numFmtId="178" fontId="73" fillId="25" borderId="10" xfId="59" applyNumberFormat="1" applyFont="1" applyFill="1" applyBorder="1" applyAlignment="1">
      <alignment horizontal="right" indent="4"/>
    </xf>
    <xf numFmtId="178" fontId="15" fillId="25" borderId="0" xfId="59" applyNumberFormat="1" applyFont="1" applyFill="1" applyBorder="1" applyAlignment="1">
      <alignment horizontal="right" indent="3"/>
    </xf>
    <xf numFmtId="178" fontId="15" fillId="25" borderId="0" xfId="59" applyNumberFormat="1" applyFont="1" applyFill="1" applyBorder="1" applyAlignment="1">
      <alignment horizontal="right" indent="4"/>
    </xf>
    <xf numFmtId="0" fontId="87" fillId="26" borderId="0" xfId="227" applyFont="1" applyFill="1" applyAlignment="1" applyProtection="1">
      <alignment horizontal="right"/>
    </xf>
    <xf numFmtId="0" fontId="12" fillId="25" borderId="23" xfId="70" applyFont="1" applyFill="1" applyBorder="1" applyAlignment="1">
      <alignment horizontal="left"/>
    </xf>
    <xf numFmtId="0" fontId="12" fillId="25" borderId="22" xfId="70" applyFont="1" applyFill="1" applyBorder="1" applyAlignment="1">
      <alignment horizontal="left"/>
    </xf>
    <xf numFmtId="0" fontId="44" fillId="26" borderId="44" xfId="70" applyFont="1" applyFill="1" applyBorder="1" applyAlignment="1">
      <alignment horizontal="left" vertical="center"/>
    </xf>
    <xf numFmtId="0" fontId="44" fillId="26" borderId="45" xfId="70" applyFont="1" applyFill="1" applyBorder="1" applyAlignment="1">
      <alignment horizontal="left" vertical="center"/>
    </xf>
    <xf numFmtId="0" fontId="44" fillId="26" borderId="46" xfId="70" applyFont="1" applyFill="1" applyBorder="1" applyAlignment="1">
      <alignment horizontal="left" vertical="center"/>
    </xf>
    <xf numFmtId="0" fontId="19" fillId="26" borderId="0" xfId="70" applyFont="1" applyFill="1" applyBorder="1" applyAlignment="1">
      <alignment horizontal="left" vertical="top"/>
    </xf>
    <xf numFmtId="0" fontId="32" fillId="26" borderId="10" xfId="62" applyFont="1" applyFill="1" applyBorder="1" applyAlignment="1">
      <alignment horizontal="center" vertical="center" wrapText="1"/>
    </xf>
    <xf numFmtId="0" fontId="32" fillId="26" borderId="11" xfId="62" applyFont="1" applyFill="1" applyBorder="1" applyAlignment="1">
      <alignment horizontal="center" vertical="center" wrapText="1"/>
    </xf>
    <xf numFmtId="0" fontId="14" fillId="26" borderId="13" xfId="62" applyFont="1" applyFill="1" applyBorder="1" applyAlignment="1">
      <alignment horizontal="center" vertical="center"/>
    </xf>
    <xf numFmtId="173" fontId="15" fillId="25" borderId="0" xfId="70" applyNumberFormat="1" applyFont="1" applyFill="1" applyBorder="1" applyAlignment="1">
      <alignment horizontal="left"/>
    </xf>
    <xf numFmtId="0" fontId="32" fillId="25" borderId="10" xfId="62" applyFont="1" applyFill="1" applyBorder="1" applyAlignment="1">
      <alignment horizontal="center" vertical="center" wrapText="1"/>
    </xf>
    <xf numFmtId="0" fontId="32" fillId="25" borderId="11" xfId="62" applyFont="1" applyFill="1" applyBorder="1" applyAlignment="1">
      <alignment horizontal="center" vertical="center" wrapText="1"/>
    </xf>
    <xf numFmtId="0" fontId="73" fillId="44" borderId="0" xfId="70" applyFont="1" applyFill="1" applyBorder="1" applyAlignment="1">
      <alignment horizontal="left"/>
    </xf>
    <xf numFmtId="0" fontId="19" fillId="27" borderId="0" xfId="40" applyFont="1" applyFill="1" applyBorder="1" applyAlignment="1">
      <alignment horizontal="left" wrapText="1"/>
    </xf>
    <xf numFmtId="0" fontId="19" fillId="24" borderId="0" xfId="40" applyFont="1" applyFill="1" applyBorder="1" applyAlignment="1">
      <alignment horizontal="left" wrapText="1"/>
    </xf>
    <xf numFmtId="0" fontId="14" fillId="27" borderId="0" xfId="40" applyFont="1" applyFill="1" applyBorder="1" applyAlignment="1">
      <alignment horizontal="left" vertical="center" wrapText="1" indent="1"/>
    </xf>
    <xf numFmtId="0" fontId="12" fillId="25" borderId="0" xfId="70" applyFont="1" applyFill="1" applyBorder="1" applyAlignment="1">
      <alignment horizontal="left"/>
    </xf>
    <xf numFmtId="0" fontId="44" fillId="0" borderId="44" xfId="70" applyFont="1" applyFill="1" applyBorder="1" applyAlignment="1">
      <alignment horizontal="left" vertical="center"/>
    </xf>
    <xf numFmtId="0" fontId="44" fillId="0" borderId="45" xfId="70" applyFont="1" applyFill="1" applyBorder="1" applyAlignment="1">
      <alignment horizontal="left" vertical="center"/>
    </xf>
    <xf numFmtId="0" fontId="44" fillId="0" borderId="46" xfId="70" applyFont="1" applyFill="1" applyBorder="1" applyAlignment="1">
      <alignment horizontal="left" vertical="center"/>
    </xf>
    <xf numFmtId="0" fontId="82" fillId="26" borderId="0" xfId="70" applyFont="1" applyFill="1" applyBorder="1" applyAlignment="1">
      <alignment horizontal="left"/>
    </xf>
    <xf numFmtId="0" fontId="19" fillId="24" borderId="0" xfId="40" applyFont="1" applyFill="1" applyBorder="1" applyAlignment="1">
      <alignment horizontal="left" vertical="top" wrapText="1"/>
    </xf>
    <xf numFmtId="0" fontId="14" fillId="24" borderId="0" xfId="40" applyFont="1" applyFill="1" applyBorder="1" applyAlignment="1">
      <alignment horizontal="left" vertical="center" wrapText="1" indent="1"/>
    </xf>
    <xf numFmtId="3" fontId="82" fillId="26" borderId="0" xfId="70" applyNumberFormat="1" applyFont="1" applyFill="1" applyBorder="1" applyAlignment="1">
      <alignment horizontal="left"/>
    </xf>
    <xf numFmtId="3" fontId="14" fillId="27" borderId="0" xfId="40" applyNumberFormat="1" applyFont="1" applyFill="1" applyBorder="1" applyAlignment="1">
      <alignment horizontal="left" vertical="center" wrapText="1" indent="1"/>
    </xf>
    <xf numFmtId="0" fontId="19" fillId="27" borderId="0" xfId="40" applyFont="1" applyFill="1" applyBorder="1" applyAlignment="1">
      <alignment horizontal="left"/>
    </xf>
    <xf numFmtId="0" fontId="19" fillId="27" borderId="19" xfId="40" applyFont="1" applyFill="1" applyBorder="1" applyAlignment="1">
      <alignment horizontal="left"/>
    </xf>
    <xf numFmtId="0" fontId="73" fillId="25" borderId="0" xfId="70" applyFont="1" applyFill="1" applyBorder="1" applyAlignment="1">
      <alignment horizontal="justify" vertical="center"/>
    </xf>
    <xf numFmtId="0" fontId="14" fillId="25" borderId="18" xfId="70" applyFont="1" applyFill="1" applyBorder="1" applyAlignment="1">
      <alignment horizontal="right" indent="5"/>
    </xf>
    <xf numFmtId="3" fontId="19" fillId="25" borderId="0" xfId="70" applyNumberFormat="1" applyFont="1" applyFill="1" applyBorder="1" applyAlignment="1">
      <alignment horizontal="right"/>
    </xf>
    <xf numFmtId="0" fontId="14" fillId="25" borderId="13" xfId="70" applyFont="1" applyFill="1" applyBorder="1" applyAlignment="1">
      <alignment horizontal="center"/>
    </xf>
    <xf numFmtId="0" fontId="19" fillId="25" borderId="0" xfId="70" applyNumberFormat="1" applyFont="1" applyFill="1" applyBorder="1" applyAlignment="1" applyProtection="1">
      <alignment horizontal="justify" vertical="justify" wrapText="1"/>
      <protection locked="0"/>
    </xf>
    <xf numFmtId="49" fontId="19" fillId="25" borderId="0" xfId="70" applyNumberFormat="1" applyFont="1" applyFill="1" applyBorder="1" applyAlignment="1">
      <alignment horizontal="left" vertical="center" wrapText="1"/>
    </xf>
    <xf numFmtId="0" fontId="76" fillId="25" borderId="0" xfId="70" applyNumberFormat="1" applyFont="1" applyFill="1" applyBorder="1" applyAlignment="1" applyProtection="1">
      <alignment horizontal="right" vertical="justify" wrapText="1"/>
      <protection locked="0"/>
    </xf>
    <xf numFmtId="0" fontId="123" fillId="25" borderId="0" xfId="68" applyNumberFormat="1" applyFont="1" applyFill="1" applyBorder="1" applyAlignment="1" applyProtection="1">
      <alignment horizontal="center" vertical="justify" wrapText="1"/>
      <protection locked="0"/>
    </xf>
    <xf numFmtId="1" fontId="15" fillId="35" borderId="0" xfId="51" applyNumberFormat="1" applyFont="1" applyFill="1" applyBorder="1" applyAlignment="1">
      <alignment horizontal="center"/>
    </xf>
    <xf numFmtId="0" fontId="19" fillId="24" borderId="0" xfId="61" applyFont="1" applyFill="1" applyBorder="1" applyAlignment="1">
      <alignment horizontal="left" wrapText="1"/>
    </xf>
    <xf numFmtId="2" fontId="32" fillId="24" borderId="0" xfId="61" applyNumberFormat="1" applyFont="1" applyFill="1" applyBorder="1" applyAlignment="1">
      <alignment horizontal="left" wrapText="1"/>
    </xf>
    <xf numFmtId="2" fontId="19" fillId="24" borderId="0" xfId="61" applyNumberFormat="1" applyFont="1" applyFill="1" applyBorder="1" applyAlignment="1">
      <alignment horizontal="left" wrapText="1"/>
    </xf>
    <xf numFmtId="2" fontId="19" fillId="24" borderId="19" xfId="61" applyNumberFormat="1" applyFont="1" applyFill="1" applyBorder="1" applyAlignment="1">
      <alignment horizontal="left" wrapText="1"/>
    </xf>
    <xf numFmtId="49" fontId="15" fillId="25" borderId="0" xfId="51" applyNumberFormat="1" applyFont="1" applyFill="1" applyBorder="1" applyAlignment="1">
      <alignment horizontal="left"/>
    </xf>
    <xf numFmtId="0" fontId="15" fillId="25" borderId="0" xfId="51" applyNumberFormat="1" applyFont="1" applyFill="1" applyBorder="1" applyAlignment="1">
      <alignment horizontal="left"/>
    </xf>
    <xf numFmtId="173" fontId="15" fillId="25" borderId="0" xfId="52" applyNumberFormat="1" applyFont="1" applyFill="1" applyBorder="1" applyAlignment="1">
      <alignment horizontal="right"/>
    </xf>
    <xf numFmtId="0" fontId="0" fillId="0" borderId="0" xfId="51" applyFont="1" applyAlignment="1">
      <alignment horizontal="justify" vertical="top"/>
    </xf>
    <xf numFmtId="0" fontId="15" fillId="27" borderId="0" xfId="61" applyFont="1" applyFill="1" applyBorder="1" applyAlignment="1">
      <alignment horizontal="justify" vertical="center"/>
    </xf>
    <xf numFmtId="0" fontId="15" fillId="27" borderId="0" xfId="61" applyFont="1" applyFill="1" applyBorder="1" applyAlignment="1">
      <alignment horizontal="justify" vertical="center" wrapText="1"/>
    </xf>
    <xf numFmtId="0" fontId="44" fillId="26" borderId="15" xfId="51" applyFont="1" applyFill="1" applyBorder="1" applyAlignment="1">
      <alignment horizontal="left" vertical="center"/>
    </xf>
    <xf numFmtId="0" fontId="44" fillId="26" borderId="16" xfId="51" applyFont="1" applyFill="1" applyBorder="1" applyAlignment="1">
      <alignment horizontal="left" vertical="center"/>
    </xf>
    <xf numFmtId="0" fontId="44" fillId="26" borderId="17" xfId="51" applyFont="1" applyFill="1" applyBorder="1" applyAlignment="1">
      <alignment horizontal="left" vertical="center"/>
    </xf>
    <xf numFmtId="0" fontId="83" fillId="26" borderId="24" xfId="51" applyNumberFormat="1" applyFont="1" applyFill="1" applyBorder="1" applyAlignment="1">
      <alignment horizontal="center" vertical="center" wrapText="1"/>
    </xf>
    <xf numFmtId="0" fontId="83" fillId="26" borderId="25" xfId="51" applyNumberFormat="1" applyFont="1" applyFill="1" applyBorder="1" applyAlignment="1">
      <alignment horizontal="center" vertical="center"/>
    </xf>
    <xf numFmtId="0" fontId="14" fillId="26" borderId="18" xfId="0" applyFont="1" applyFill="1" applyBorder="1" applyAlignment="1">
      <alignment horizontal="right" indent="6"/>
    </xf>
    <xf numFmtId="0" fontId="15" fillId="25" borderId="0" xfId="52" applyNumberFormat="1" applyFont="1" applyFill="1" applyAlignment="1">
      <alignment horizontal="right"/>
    </xf>
    <xf numFmtId="0" fontId="15" fillId="25" borderId="0" xfId="52" applyNumberFormat="1" applyFont="1" applyFill="1" applyBorder="1" applyAlignment="1">
      <alignment horizontal="right"/>
    </xf>
    <xf numFmtId="0" fontId="14" fillId="25" borderId="0" xfId="0" applyFont="1" applyFill="1" applyBorder="1" applyAlignment="1">
      <alignment horizontal="center"/>
    </xf>
    <xf numFmtId="173" fontId="15" fillId="25" borderId="20" xfId="52" applyNumberFormat="1" applyFont="1" applyFill="1" applyBorder="1" applyAlignment="1">
      <alignment horizontal="left"/>
    </xf>
    <xf numFmtId="173" fontId="15" fillId="25" borderId="0" xfId="52" applyNumberFormat="1" applyFont="1" applyFill="1" applyBorder="1" applyAlignment="1">
      <alignment horizontal="left"/>
    </xf>
    <xf numFmtId="0" fontId="13" fillId="25" borderId="0" xfId="0" applyFont="1" applyFill="1" applyBorder="1"/>
    <xf numFmtId="0" fontId="36" fillId="25" borderId="0" xfId="0" applyFont="1" applyFill="1" applyBorder="1" applyAlignment="1">
      <alignment horizontal="left"/>
    </xf>
  </cellXfs>
  <cellStyles count="307">
    <cellStyle name="%" xfId="1"/>
    <cellStyle name="% 2" xfId="120"/>
    <cellStyle name="20% - Cor1" xfId="2" builtinId="30" customBuiltin="1"/>
    <cellStyle name="20% - Cor1 2" xfId="79"/>
    <cellStyle name="20% - Cor2" xfId="3" builtinId="34" customBuiltin="1"/>
    <cellStyle name="20% - Cor2 2" xfId="80"/>
    <cellStyle name="20% - Cor3" xfId="4" builtinId="38" customBuiltin="1"/>
    <cellStyle name="20% - Cor3 2" xfId="81"/>
    <cellStyle name="20% - Cor4" xfId="5" builtinId="42" customBuiltin="1"/>
    <cellStyle name="20% - Cor4 2" xfId="82"/>
    <cellStyle name="20% - Cor5" xfId="6" builtinId="46" customBuiltin="1"/>
    <cellStyle name="20% - Cor5 2" xfId="83"/>
    <cellStyle name="20% - Cor6" xfId="7" builtinId="50" customBuiltin="1"/>
    <cellStyle name="20% - Cor6 2" xfId="84"/>
    <cellStyle name="40% - Cor1" xfId="8" builtinId="31" customBuiltin="1"/>
    <cellStyle name="40% - Cor1 2" xfId="85"/>
    <cellStyle name="40% - Cor2" xfId="9" builtinId="35" customBuiltin="1"/>
    <cellStyle name="40% - Cor2 2" xfId="86"/>
    <cellStyle name="40% - Cor3" xfId="10" builtinId="39" customBuiltin="1"/>
    <cellStyle name="40% - Cor3 2" xfId="87"/>
    <cellStyle name="40% - Cor4" xfId="11" builtinId="43" customBuiltin="1"/>
    <cellStyle name="40% - Cor4 2" xfId="88"/>
    <cellStyle name="40% - Cor5" xfId="12" builtinId="47" customBuiltin="1"/>
    <cellStyle name="40% - Cor5 2" xfId="89"/>
    <cellStyle name="40% - Cor6" xfId="13" builtinId="51" customBuiltin="1"/>
    <cellStyle name="40% - Cor6 2" xfId="90"/>
    <cellStyle name="60% - Cor1" xfId="14" builtinId="32" customBuiltin="1"/>
    <cellStyle name="60% - Cor1 2" xfId="91"/>
    <cellStyle name="60% - Cor2" xfId="15" builtinId="36" customBuiltin="1"/>
    <cellStyle name="60% - Cor2 2" xfId="92"/>
    <cellStyle name="60% - Cor3" xfId="16" builtinId="40" customBuiltin="1"/>
    <cellStyle name="60% - Cor3 2" xfId="93"/>
    <cellStyle name="60% - Cor4" xfId="17" builtinId="44" customBuiltin="1"/>
    <cellStyle name="60% - Cor4 2" xfId="94"/>
    <cellStyle name="60% - Cor5" xfId="18" builtinId="48" customBuiltin="1"/>
    <cellStyle name="60% - Cor5 2" xfId="95"/>
    <cellStyle name="60% - Cor6" xfId="19" builtinId="52" customBuiltin="1"/>
    <cellStyle name="60% - Cor6 2" xfId="96"/>
    <cellStyle name="CABECALHO" xfId="73"/>
    <cellStyle name="Cabeçalho 1" xfId="20" builtinId="16" customBuiltin="1"/>
    <cellStyle name="Cabeçalho 1 2" xfId="97"/>
    <cellStyle name="Cabeçalho 2" xfId="21" builtinId="17" customBuiltin="1"/>
    <cellStyle name="Cabeçalho 2 2" xfId="98"/>
    <cellStyle name="Cabeçalho 3" xfId="22" builtinId="18" customBuiltin="1"/>
    <cellStyle name="Cabeçalho 3 2" xfId="99"/>
    <cellStyle name="Cabeçalho 4" xfId="23" builtinId="19" customBuiltin="1"/>
    <cellStyle name="Cabeçalho 4 2" xfId="100"/>
    <cellStyle name="Cálculo" xfId="24" builtinId="22" customBuiltin="1"/>
    <cellStyle name="Cálculo 2" xfId="101"/>
    <cellStyle name="Célula Ligada" xfId="25" builtinId="24" customBuiltin="1"/>
    <cellStyle name="Célula Ligada 2" xfId="102"/>
    <cellStyle name="Comma 2" xfId="162"/>
    <cellStyle name="Cor1" xfId="26" builtinId="29" customBuiltin="1"/>
    <cellStyle name="Cor1 2" xfId="103"/>
    <cellStyle name="Cor2" xfId="27" builtinId="33" customBuiltin="1"/>
    <cellStyle name="Cor2 2" xfId="104"/>
    <cellStyle name="Cor3" xfId="28" builtinId="37" customBuiltin="1"/>
    <cellStyle name="Cor3 2" xfId="105"/>
    <cellStyle name="Cor4" xfId="29" builtinId="41" customBuiltin="1"/>
    <cellStyle name="Cor4 2" xfId="106"/>
    <cellStyle name="Cor5" xfId="30" builtinId="45" customBuiltin="1"/>
    <cellStyle name="Cor5 2" xfId="107"/>
    <cellStyle name="Cor6" xfId="31" builtinId="49" customBuiltin="1"/>
    <cellStyle name="Cor6 2" xfId="108"/>
    <cellStyle name="Correcto" xfId="32" builtinId="26" customBuiltin="1"/>
    <cellStyle name="Correcto 2" xfId="109"/>
    <cellStyle name="Currency 2" xfId="163"/>
    <cellStyle name="DADOS" xfId="74"/>
    <cellStyle name="Entrada" xfId="33" builtinId="20" customBuiltin="1"/>
    <cellStyle name="Entrada 2" xfId="110"/>
    <cellStyle name="Euro" xfId="34"/>
    <cellStyle name="Hiperligação" xfId="68" builtinId="8"/>
    <cellStyle name="Hiperligação 2" xfId="221"/>
    <cellStyle name="Incorrecto" xfId="35" builtinId="27" customBuiltin="1"/>
    <cellStyle name="Incorrecto 2" xfId="111"/>
    <cellStyle name="Moeda 2" xfId="164"/>
    <cellStyle name="Moeda 2 2" xfId="222"/>
    <cellStyle name="Neutro" xfId="36" builtinId="28" customBuiltin="1"/>
    <cellStyle name="Neutro 2" xfId="112"/>
    <cellStyle name="Normal" xfId="0" builtinId="0"/>
    <cellStyle name="Normal 10" xfId="67"/>
    <cellStyle name="Normal 10 2" xfId="69"/>
    <cellStyle name="Normal 10 2 2" xfId="223"/>
    <cellStyle name="Normal 10 3" xfId="224"/>
    <cellStyle name="Normal 11" xfId="165"/>
    <cellStyle name="Normal 11 2" xfId="225"/>
    <cellStyle name="Normal 12" xfId="166"/>
    <cellStyle name="Normal 13" xfId="167"/>
    <cellStyle name="Normal 14" xfId="168"/>
    <cellStyle name="Normal 15" xfId="169"/>
    <cellStyle name="Normal 16" xfId="170"/>
    <cellStyle name="Normal 17" xfId="171"/>
    <cellStyle name="Normal 18" xfId="172"/>
    <cellStyle name="Normal 19" xfId="173"/>
    <cellStyle name="Normal 2" xfId="37"/>
    <cellStyle name="Normal 2 2" xfId="121"/>
    <cellStyle name="Normal 20" xfId="174"/>
    <cellStyle name="Normal 21" xfId="175"/>
    <cellStyle name="Normal 22" xfId="176"/>
    <cellStyle name="Normal 23" xfId="178"/>
    <cellStyle name="Normal 23 2" xfId="226"/>
    <cellStyle name="Normal 24" xfId="227"/>
    <cellStyle name="Normal 3" xfId="38"/>
    <cellStyle name="Normal 3 2" xfId="52"/>
    <cellStyle name="Normal 4" xfId="39"/>
    <cellStyle name="Normal 4 2" xfId="70"/>
    <cellStyle name="Normal 5" xfId="50"/>
    <cellStyle name="Normal 5 2" xfId="51"/>
    <cellStyle name="Normal 6" xfId="54"/>
    <cellStyle name="Normal 6 2" xfId="62"/>
    <cellStyle name="Normal 7" xfId="57"/>
    <cellStyle name="Normal 8" xfId="64"/>
    <cellStyle name="Normal 9" xfId="65"/>
    <cellStyle name="Normal_18ssocial RSI" xfId="59"/>
    <cellStyle name="Normal_bedez2008 2" xfId="219"/>
    <cellStyle name="Normal_beFev2008 2" xfId="63"/>
    <cellStyle name="Normal_bejan2009" xfId="71"/>
    <cellStyle name="Normal_bejun2008" xfId="53"/>
    <cellStyle name="Normal_benov2008 2 2" xfId="72"/>
    <cellStyle name="Normal_beset2008" xfId="78"/>
    <cellStyle name="Normal_Book2" xfId="40"/>
    <cellStyle name="Normal_Book2 2" xfId="66"/>
    <cellStyle name="Normal_Book2 2 2" xfId="306"/>
    <cellStyle name="Normal_Book2 4" xfId="61"/>
    <cellStyle name="Normal_Book3" xfId="60"/>
    <cellStyle name="Nota" xfId="41" builtinId="10" customBuiltin="1"/>
    <cellStyle name="Nota 2" xfId="113"/>
    <cellStyle name="NUMLINHA" xfId="75"/>
    <cellStyle name="Percent 2" xfId="177"/>
    <cellStyle name="Percentagem" xfId="220" builtinId="5"/>
    <cellStyle name="Percentagem 2" xfId="58"/>
    <cellStyle name="QDTITULO" xfId="76"/>
    <cellStyle name="Saída" xfId="42" builtinId="21" customBuiltin="1"/>
    <cellStyle name="Saída 2" xfId="114"/>
    <cellStyle name="Standaard_SifCdE01tableauxEN" xfId="43"/>
    <cellStyle name="style1395065383179" xfId="122"/>
    <cellStyle name="style1395065383179 2" xfId="228"/>
    <cellStyle name="style1395065383507" xfId="123"/>
    <cellStyle name="style1395065383507 2" xfId="229"/>
    <cellStyle name="style1395065383726" xfId="124"/>
    <cellStyle name="style1395065383726 2" xfId="230"/>
    <cellStyle name="style1395065383835" xfId="125"/>
    <cellStyle name="style1395065383835 2" xfId="231"/>
    <cellStyle name="style1395065383960" xfId="126"/>
    <cellStyle name="style1395065383960 2" xfId="232"/>
    <cellStyle name="style1395065384085" xfId="127"/>
    <cellStyle name="style1395065384085 2" xfId="233"/>
    <cellStyle name="style1395065384335" xfId="128"/>
    <cellStyle name="style1395065384335 2" xfId="234"/>
    <cellStyle name="style1395065384476" xfId="129"/>
    <cellStyle name="style1395065384476 2" xfId="235"/>
    <cellStyle name="style1395065384601" xfId="130"/>
    <cellStyle name="style1395065384601 2" xfId="236"/>
    <cellStyle name="style1395065384726" xfId="131"/>
    <cellStyle name="style1395065384726 2" xfId="237"/>
    <cellStyle name="style1395065384851" xfId="132"/>
    <cellStyle name="style1395065384851 2" xfId="238"/>
    <cellStyle name="style1395065385007" xfId="133"/>
    <cellStyle name="style1395065385007 2" xfId="239"/>
    <cellStyle name="style1395065385101" xfId="134"/>
    <cellStyle name="style1395065385101 2" xfId="240"/>
    <cellStyle name="style1395065385210" xfId="135"/>
    <cellStyle name="style1395065385210 2" xfId="241"/>
    <cellStyle name="style1395065385413" xfId="136"/>
    <cellStyle name="style1395065385413 2" xfId="242"/>
    <cellStyle name="style1395065385507" xfId="137"/>
    <cellStyle name="style1395065385507 2" xfId="243"/>
    <cellStyle name="style1395065385710" xfId="138"/>
    <cellStyle name="style1395065385710 2" xfId="244"/>
    <cellStyle name="style1395065385804" xfId="139"/>
    <cellStyle name="style1395065385804 2" xfId="245"/>
    <cellStyle name="style1395065385898" xfId="140"/>
    <cellStyle name="style1395065385898 2" xfId="246"/>
    <cellStyle name="style1395065386007" xfId="141"/>
    <cellStyle name="style1395065386007 2" xfId="247"/>
    <cellStyle name="style1395065386101" xfId="142"/>
    <cellStyle name="style1395065386101 2" xfId="248"/>
    <cellStyle name="style1395065386226" xfId="143"/>
    <cellStyle name="style1395065386226 2" xfId="249"/>
    <cellStyle name="style1395065386335" xfId="144"/>
    <cellStyle name="style1395065386335 2" xfId="250"/>
    <cellStyle name="style1395065386476" xfId="145"/>
    <cellStyle name="style1395065386476 2" xfId="251"/>
    <cellStyle name="style1395065386601" xfId="146"/>
    <cellStyle name="style1395065386601 2" xfId="252"/>
    <cellStyle name="style1395065386726" xfId="147"/>
    <cellStyle name="style1395065386726 2" xfId="253"/>
    <cellStyle name="style1395065386945" xfId="148"/>
    <cellStyle name="style1395065386945 2" xfId="254"/>
    <cellStyle name="style1395065387054" xfId="149"/>
    <cellStyle name="style1395065387054 2" xfId="255"/>
    <cellStyle name="style1395065387164" xfId="150"/>
    <cellStyle name="style1395065387164 2" xfId="256"/>
    <cellStyle name="style1395065387382" xfId="151"/>
    <cellStyle name="style1395065387382 2" xfId="257"/>
    <cellStyle name="style1395065387492" xfId="152"/>
    <cellStyle name="style1395065387492 2" xfId="258"/>
    <cellStyle name="style1395065387601" xfId="153"/>
    <cellStyle name="style1395065387601 2" xfId="259"/>
    <cellStyle name="style1395065387711" xfId="154"/>
    <cellStyle name="style1395065387711 2" xfId="260"/>
    <cellStyle name="style1395065387820" xfId="155"/>
    <cellStyle name="style1395065387820 2" xfId="261"/>
    <cellStyle name="style1395065388023" xfId="156"/>
    <cellStyle name="style1395065388023 2" xfId="262"/>
    <cellStyle name="style1395065388429" xfId="157"/>
    <cellStyle name="style1395065388429 2" xfId="263"/>
    <cellStyle name="style1395065388554" xfId="158"/>
    <cellStyle name="style1395065388554 2" xfId="264"/>
    <cellStyle name="style1395065388757" xfId="159"/>
    <cellStyle name="style1395065388757 2" xfId="265"/>
    <cellStyle name="style1421252534878" xfId="179"/>
    <cellStyle name="style1421252534878 2" xfId="266"/>
    <cellStyle name="style1421252535081" xfId="180"/>
    <cellStyle name="style1421252535081 2" xfId="267"/>
    <cellStyle name="style1421252535237" xfId="181"/>
    <cellStyle name="style1421252535237 2" xfId="268"/>
    <cellStyle name="style1421252535347" xfId="182"/>
    <cellStyle name="style1421252535347 2" xfId="269"/>
    <cellStyle name="style1421252535472" xfId="183"/>
    <cellStyle name="style1421252535472 2" xfId="270"/>
    <cellStyle name="style1421252535597" xfId="184"/>
    <cellStyle name="style1421252535597 2" xfId="271"/>
    <cellStyle name="style1421252535737" xfId="185"/>
    <cellStyle name="style1421252535737 2" xfId="272"/>
    <cellStyle name="style1421252535893" xfId="186"/>
    <cellStyle name="style1421252535893 2" xfId="273"/>
    <cellStyle name="style1421252536143" xfId="187"/>
    <cellStyle name="style1421252536143 2" xfId="274"/>
    <cellStyle name="style1421252536268" xfId="188"/>
    <cellStyle name="style1421252536268 2" xfId="275"/>
    <cellStyle name="style1421252536378" xfId="189"/>
    <cellStyle name="style1421252536378 2" xfId="276"/>
    <cellStyle name="style1421252536518" xfId="190"/>
    <cellStyle name="style1421252536518 2" xfId="277"/>
    <cellStyle name="style1421252536628" xfId="191"/>
    <cellStyle name="style1421252536628 2" xfId="278"/>
    <cellStyle name="style1421252536737" xfId="192"/>
    <cellStyle name="style1421252536737 2" xfId="279"/>
    <cellStyle name="style1421252536924" xfId="193"/>
    <cellStyle name="style1421252536924 2" xfId="280"/>
    <cellStyle name="style1421252537049" xfId="194"/>
    <cellStyle name="style1421252537049 2" xfId="281"/>
    <cellStyle name="style1421252537143" xfId="195"/>
    <cellStyle name="style1421252537143 2" xfId="282"/>
    <cellStyle name="style1421252537253" xfId="196"/>
    <cellStyle name="style1421252537253 2" xfId="283"/>
    <cellStyle name="style1421252537440" xfId="197"/>
    <cellStyle name="style1421252537440 2" xfId="284"/>
    <cellStyle name="style1421252537565" xfId="198"/>
    <cellStyle name="style1421252537565 2" xfId="285"/>
    <cellStyle name="style1421252537690" xfId="199"/>
    <cellStyle name="style1421252537690 2" xfId="286"/>
    <cellStyle name="style1421252537815" xfId="200"/>
    <cellStyle name="style1421252537815 2" xfId="287"/>
    <cellStyle name="style1421252537940" xfId="201"/>
    <cellStyle name="style1421252537940 2" xfId="288"/>
    <cellStyle name="style1421252538112" xfId="202"/>
    <cellStyle name="style1421252538112 2" xfId="289"/>
    <cellStyle name="style1421252538237" xfId="203"/>
    <cellStyle name="style1421252538237 2" xfId="290"/>
    <cellStyle name="style1421252538362" xfId="204"/>
    <cellStyle name="style1421252538362 2" xfId="291"/>
    <cellStyle name="style1421252538502" xfId="205"/>
    <cellStyle name="style1421252538502 2" xfId="292"/>
    <cellStyle name="style1421252538752" xfId="206"/>
    <cellStyle name="style1421252538752 2" xfId="293"/>
    <cellStyle name="style1421252538846" xfId="207"/>
    <cellStyle name="style1421252538846 2" xfId="294"/>
    <cellStyle name="style1421252538955" xfId="208"/>
    <cellStyle name="style1421252538955 2" xfId="295"/>
    <cellStyle name="style1421252539049" xfId="209"/>
    <cellStyle name="style1421252539049 2" xfId="296"/>
    <cellStyle name="style1421252539174" xfId="210"/>
    <cellStyle name="style1421252539174 2" xfId="297"/>
    <cellStyle name="style1421252539283" xfId="211"/>
    <cellStyle name="style1421252539283 2" xfId="298"/>
    <cellStyle name="style1421252539393" xfId="212"/>
    <cellStyle name="style1421252539393 2" xfId="299"/>
    <cellStyle name="style1421252539502" xfId="213"/>
    <cellStyle name="style1421252539502 2" xfId="300"/>
    <cellStyle name="style1421252539612" xfId="214"/>
    <cellStyle name="style1421252539612 2" xfId="301"/>
    <cellStyle name="style1421252540033" xfId="215"/>
    <cellStyle name="style1421252540033 2" xfId="302"/>
    <cellStyle name="style1421252540158" xfId="216"/>
    <cellStyle name="style1421252540158 2" xfId="303"/>
    <cellStyle name="style1421252540315" xfId="217"/>
    <cellStyle name="style1421252540315 2" xfId="304"/>
    <cellStyle name="style1421252540424" xfId="218"/>
    <cellStyle name="style1421252540424 2" xfId="305"/>
    <cellStyle name="Texto de Aviso" xfId="44" builtinId="11" customBuiltin="1"/>
    <cellStyle name="Texto de Aviso 2" xfId="115"/>
    <cellStyle name="Texto Explicativo" xfId="45" builtinId="53" customBuiltin="1"/>
    <cellStyle name="Texto Explicativo 2" xfId="116"/>
    <cellStyle name="TITCOLUNA" xfId="77"/>
    <cellStyle name="Título" xfId="46" builtinId="15" customBuiltin="1"/>
    <cellStyle name="Título 2" xfId="117"/>
    <cellStyle name="Total" xfId="47" builtinId="25" customBuiltin="1"/>
    <cellStyle name="Total 2" xfId="118"/>
    <cellStyle name="Verificar Célula" xfId="48" builtinId="23" customBuiltin="1"/>
    <cellStyle name="Verificar Célula 2" xfId="119"/>
    <cellStyle name="Vírgula 2" xfId="49"/>
    <cellStyle name="Vírgula 2 2" xfId="160"/>
    <cellStyle name="Vírgula 3" xfId="55"/>
    <cellStyle name="Vírgula 4" xfId="56"/>
    <cellStyle name="Vírgula 4 2" xfId="161"/>
  </cellStyles>
  <dxfs count="21">
    <dxf>
      <font>
        <condense val="0"/>
        <extend val="0"/>
        <color rgb="FF9C0006"/>
      </font>
      <fill>
        <patternFill>
          <bgColor rgb="FFFFEFF1"/>
        </patternFill>
      </fill>
    </dxf>
    <dxf>
      <font>
        <condense val="0"/>
        <extend val="0"/>
        <color rgb="FF9C0006"/>
      </font>
      <fill>
        <patternFill>
          <bgColor rgb="FFFFEFF1"/>
        </patternFill>
      </fill>
    </dxf>
    <dxf>
      <font>
        <condense val="0"/>
        <extend val="0"/>
        <color rgb="FF006100"/>
      </font>
      <fill>
        <patternFill>
          <bgColor rgb="FFE5FFE5"/>
        </patternFill>
      </fill>
    </dxf>
    <dxf>
      <font>
        <condense val="0"/>
        <extend val="0"/>
        <color rgb="FF9C0006"/>
      </font>
      <fill>
        <patternFill>
          <bgColor rgb="FFFFEFF1"/>
        </patternFill>
      </fill>
    </dxf>
    <dxf>
      <font>
        <condense val="0"/>
        <extend val="0"/>
        <color rgb="FF006100"/>
      </font>
      <fill>
        <patternFill>
          <bgColor rgb="FFE5FFE5"/>
        </patternFill>
      </fill>
    </dxf>
    <dxf>
      <border>
        <left style="dashed">
          <color theme="0" tint="-0.24994659260841701"/>
        </lef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numFmt numFmtId="179" formatCode="#,##0.00_);&quot;(&quot;#,##0.00&quot;)&quot;;&quot;-&quot;_)"/>
    </dxf>
    <dxf>
      <border>
        <left style="dashed">
          <color theme="0" tint="-0.24994659260841701"/>
        </left>
        <vertical/>
        <horizontal/>
      </border>
    </dxf>
    <dxf>
      <font>
        <color rgb="FF9C0006"/>
      </font>
      <fill>
        <patternFill>
          <bgColor rgb="FFFFC7CE"/>
        </patternFill>
      </fill>
    </dxf>
    <dxf>
      <font>
        <color theme="6"/>
      </font>
      <fill>
        <patternFill>
          <bgColor theme="6" tint="0.79998168889431442"/>
        </patternFill>
      </fill>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CC0000"/>
      <rgbColor rgb="00008080"/>
      <rgbColor rgb="00C0C0C0"/>
      <rgbColor rgb="00808080"/>
      <rgbColor rgb="005F5F5F"/>
      <rgbColor rgb="00993366"/>
      <rgbColor rgb="00FFFFCC"/>
      <rgbColor rgb="00CCFFFF"/>
      <rgbColor rgb="00660066"/>
      <rgbColor rgb="00FF8080"/>
      <rgbColor rgb="000066CC"/>
      <rgbColor rgb="00CCCCFF"/>
      <rgbColor rgb="00EAEAEA"/>
      <rgbColor rgb="00FFE8D1"/>
      <rgbColor rgb="00FFFF00"/>
      <rgbColor rgb="00FFF2E5"/>
      <rgbColor rgb="00FF9966"/>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DF9707"/>
      <rgbColor rgb="00333399"/>
      <rgbColor rgb="00333333"/>
    </indexedColors>
    <mruColors>
      <color rgb="FF333333"/>
      <color rgb="FF9C0000"/>
      <color rgb="FFFFC7CE"/>
      <color rgb="FF9C0006"/>
      <color rgb="FFFF9999"/>
      <color rgb="FFFFFFCC"/>
      <color rgb="FF1F497D"/>
      <color rgb="FFD3EEFF"/>
      <color rgb="FFFFEFF1"/>
      <color rgb="FFE5FFE5"/>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8.xml"/></Relationships>
</file>

<file path=xl/charts/_rels/chart10.xml.rels><?xml version="1.0" encoding="UTF-8" standalone="yes"?>
<Relationships xmlns="http://schemas.openxmlformats.org/package/2006/relationships"><Relationship Id="rId1" Type="http://schemas.openxmlformats.org/officeDocument/2006/relationships/chartUserShapes" Target="../drawings/drawing21.xml"/></Relationships>
</file>

<file path=xl/charts/_rels/chart11.xml.rels><?xml version="1.0" encoding="UTF-8" standalone="yes"?>
<Relationships xmlns="http://schemas.openxmlformats.org/package/2006/relationships"><Relationship Id="rId1" Type="http://schemas.openxmlformats.org/officeDocument/2006/relationships/chartUserShapes" Target="../drawings/drawing22.xml"/></Relationships>
</file>

<file path=xl/charts/_rels/chart12.xml.rels><?xml version="1.0" encoding="UTF-8" standalone="yes"?>
<Relationships xmlns="http://schemas.openxmlformats.org/package/2006/relationships"><Relationship Id="rId1" Type="http://schemas.openxmlformats.org/officeDocument/2006/relationships/chartUserShapes" Target="../drawings/drawing23.xml"/></Relationships>
</file>

<file path=xl/charts/_rels/chart13.xml.rels><?xml version="1.0" encoding="UTF-8" standalone="yes"?>
<Relationships xmlns="http://schemas.openxmlformats.org/package/2006/relationships"><Relationship Id="rId1" Type="http://schemas.openxmlformats.org/officeDocument/2006/relationships/chartUserShapes" Target="../drawings/drawing24.xml"/></Relationships>
</file>

<file path=xl/charts/_rels/chart14.xml.rels><?xml version="1.0" encoding="UTF-8" standalone="yes"?>
<Relationships xmlns="http://schemas.openxmlformats.org/package/2006/relationships"><Relationship Id="rId1" Type="http://schemas.openxmlformats.org/officeDocument/2006/relationships/chartUserShapes" Target="../drawings/drawing27.xml"/></Relationships>
</file>

<file path=xl/charts/_rels/chart16.xml.rels><?xml version="1.0" encoding="UTF-8" standalone="yes"?>
<Relationships xmlns="http://schemas.openxmlformats.org/package/2006/relationships"><Relationship Id="rId1" Type="http://schemas.openxmlformats.org/officeDocument/2006/relationships/chartUserShapes" Target="../drawings/drawing28.xml"/></Relationships>
</file>

<file path=xl/charts/_rels/chart17.xml.rels><?xml version="1.0" encoding="UTF-8" standalone="yes"?>
<Relationships xmlns="http://schemas.openxmlformats.org/package/2006/relationships"><Relationship Id="rId1" Type="http://schemas.openxmlformats.org/officeDocument/2006/relationships/chartUserShapes" Target="../drawings/drawing29.xml"/></Relationships>
</file>

<file path=xl/charts/_rels/chart18.xml.rels><?xml version="1.0" encoding="UTF-8" standalone="yes"?>
<Relationships xmlns="http://schemas.openxmlformats.org/package/2006/relationships"><Relationship Id="rId1" Type="http://schemas.openxmlformats.org/officeDocument/2006/relationships/chartUserShapes" Target="../drawings/drawing30.xml"/></Relationships>
</file>

<file path=xl/charts/_rels/chart19.xml.rels><?xml version="1.0" encoding="UTF-8" standalone="yes"?>
<Relationships xmlns="http://schemas.openxmlformats.org/package/2006/relationships"><Relationship Id="rId1" Type="http://schemas.openxmlformats.org/officeDocument/2006/relationships/chartUserShapes" Target="../drawings/drawing31.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9.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10.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1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pt-P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entidades empregadoras </a:t>
            </a:r>
            <a:r>
              <a:rPr lang="pt-PT" sz="800" b="0" i="0" u="none" strike="noStrike" baseline="0">
                <a:solidFill>
                  <a:schemeClr val="tx2"/>
                </a:solidFill>
                <a:latin typeface="Arial"/>
                <a:cs typeface="Arial"/>
              </a:rPr>
              <a:t>(estabelecimentos) </a:t>
            </a:r>
          </a:p>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com prestações de lay-off... </a:t>
            </a:r>
          </a:p>
          <a:p>
            <a:pPr>
              <a:defRPr sz="800" b="0" i="0" u="none" strike="noStrike" baseline="0">
                <a:solidFill>
                  <a:schemeClr val="tx2"/>
                </a:solidFill>
                <a:latin typeface="Arial"/>
                <a:ea typeface="Arial"/>
                <a:cs typeface="Arial"/>
              </a:defRPr>
            </a:pPr>
            <a:endParaRPr lang="pt-PT" sz="800" b="1" i="0" u="none" strike="noStrike" baseline="0">
              <a:solidFill>
                <a:schemeClr val="tx2"/>
              </a:solidFill>
              <a:latin typeface="Arial"/>
              <a:cs typeface="Arial"/>
            </a:endParaRPr>
          </a:p>
        </c:rich>
      </c:tx>
      <c:layout>
        <c:manualLayout>
          <c:xMode val="edge"/>
          <c:yMode val="edge"/>
          <c:x val="0.13047847222222461"/>
          <c:y val="2.0442129629630001E-2"/>
        </c:manualLayout>
      </c:layout>
      <c:overlay val="0"/>
      <c:spPr>
        <a:noFill/>
        <a:ln w="25400">
          <a:noFill/>
        </a:ln>
      </c:spPr>
    </c:title>
    <c:autoTitleDeleted val="0"/>
    <c:plotArea>
      <c:layout>
        <c:manualLayout>
          <c:layoutTarget val="inner"/>
          <c:xMode val="edge"/>
          <c:yMode val="edge"/>
          <c:x val="0.11375625000000029"/>
          <c:y val="0.1825157407407435"/>
          <c:w val="0.91185410334346562"/>
          <c:h val="0.50425694444444447"/>
        </c:manualLayout>
      </c:layout>
      <c:barChart>
        <c:barDir val="col"/>
        <c:grouping val="clustered"/>
        <c:varyColors val="0"/>
        <c:ser>
          <c:idx val="0"/>
          <c:order val="0"/>
          <c:tx>
            <c:strRef>
              <c:f>'9lay_off'!$C$11:$D$11</c:f>
              <c:strCache>
                <c:ptCount val="1"/>
                <c:pt idx="0">
                  <c:v>estabelecimentos</c:v>
                </c:pt>
              </c:strCache>
            </c:strRef>
          </c:tx>
          <c:spPr>
            <a:ln w="25400">
              <a:solidFill>
                <a:schemeClr val="tx2"/>
              </a:solidFill>
              <a:prstDash val="solid"/>
            </a:ln>
          </c:spPr>
          <c:invertIfNegative val="0"/>
          <c:cat>
            <c:multiLvlStrRef>
              <c:f>'9lay_off'!$E$8:$Q$9</c:f>
              <c:multiLvlStrCache>
                <c:ptCount val="13"/>
                <c:lvl>
                  <c:pt idx="0">
                    <c:v>set.</c:v>
                  </c:pt>
                  <c:pt idx="1">
                    <c:v>out.</c:v>
                  </c:pt>
                  <c:pt idx="2">
                    <c:v>nov.</c:v>
                  </c:pt>
                  <c:pt idx="3">
                    <c:v>dez.</c:v>
                  </c:pt>
                  <c:pt idx="4">
                    <c:v>jan.</c:v>
                  </c:pt>
                  <c:pt idx="5">
                    <c:v>fev.</c:v>
                  </c:pt>
                  <c:pt idx="6">
                    <c:v>mar.</c:v>
                  </c:pt>
                  <c:pt idx="7">
                    <c:v>abr.</c:v>
                  </c:pt>
                  <c:pt idx="8">
                    <c:v>mai.</c:v>
                  </c:pt>
                  <c:pt idx="9">
                    <c:v>jun.</c:v>
                  </c:pt>
                  <c:pt idx="10">
                    <c:v>jul.</c:v>
                  </c:pt>
                  <c:pt idx="11">
                    <c:v>ago.</c:v>
                  </c:pt>
                  <c:pt idx="12">
                    <c:v>set.</c:v>
                  </c:pt>
                </c:lvl>
                <c:lvl>
                  <c:pt idx="0">
                    <c:v>2015</c:v>
                  </c:pt>
                  <c:pt idx="4">
                    <c:v>2016</c:v>
                  </c:pt>
                </c:lvl>
              </c:multiLvlStrCache>
            </c:multiLvlStrRef>
          </c:cat>
          <c:val>
            <c:numRef>
              <c:f>'9lay_off'!$E$12:$Q$12</c:f>
              <c:numCache>
                <c:formatCode>0</c:formatCode>
                <c:ptCount val="13"/>
                <c:pt idx="0">
                  <c:v>77</c:v>
                </c:pt>
                <c:pt idx="1">
                  <c:v>75</c:v>
                </c:pt>
                <c:pt idx="2">
                  <c:v>82</c:v>
                </c:pt>
                <c:pt idx="3">
                  <c:v>89</c:v>
                </c:pt>
                <c:pt idx="4">
                  <c:v>82</c:v>
                </c:pt>
                <c:pt idx="5">
                  <c:v>99</c:v>
                </c:pt>
                <c:pt idx="6">
                  <c:v>90</c:v>
                </c:pt>
                <c:pt idx="7">
                  <c:v>84</c:v>
                </c:pt>
                <c:pt idx="8">
                  <c:v>70</c:v>
                </c:pt>
                <c:pt idx="9">
                  <c:v>72</c:v>
                </c:pt>
                <c:pt idx="10">
                  <c:v>67</c:v>
                </c:pt>
                <c:pt idx="11">
                  <c:v>51</c:v>
                </c:pt>
                <c:pt idx="12">
                  <c:v>64</c:v>
                </c:pt>
              </c:numCache>
            </c:numRef>
          </c:val>
        </c:ser>
        <c:dLbls>
          <c:showLegendKey val="0"/>
          <c:showVal val="0"/>
          <c:showCatName val="0"/>
          <c:showSerName val="0"/>
          <c:showPercent val="0"/>
          <c:showBubbleSize val="0"/>
        </c:dLbls>
        <c:gapWidth val="150"/>
        <c:axId val="96574848"/>
        <c:axId val="96588928"/>
      </c:barChart>
      <c:catAx>
        <c:axId val="96574848"/>
        <c:scaling>
          <c:orientation val="minMax"/>
        </c:scaling>
        <c:delete val="0"/>
        <c:axPos val="b"/>
        <c:numFmt formatCode="General" sourceLinked="1"/>
        <c:majorTickMark val="none"/>
        <c:minorTickMark val="none"/>
        <c:tickLblPos val="low"/>
        <c:spPr>
          <a:ln w="3175">
            <a:noFill/>
            <a:prstDash val="solid"/>
          </a:ln>
        </c:spPr>
        <c:txPr>
          <a:bodyPr rot="-5400000" vert="horz"/>
          <a:lstStyle/>
          <a:p>
            <a:pPr>
              <a:defRPr sz="700" b="0" i="0" u="none" strike="noStrike" baseline="0">
                <a:solidFill>
                  <a:schemeClr val="tx2"/>
                </a:solidFill>
                <a:latin typeface="Arial"/>
                <a:ea typeface="Arial"/>
                <a:cs typeface="Arial"/>
              </a:defRPr>
            </a:pPr>
            <a:endParaRPr lang="pt-PT"/>
          </a:p>
        </c:txPr>
        <c:crossAx val="96588928"/>
        <c:crosses val="autoZero"/>
        <c:auto val="1"/>
        <c:lblAlgn val="ctr"/>
        <c:lblOffset val="100"/>
        <c:tickLblSkip val="1"/>
        <c:tickMarkSkip val="1"/>
        <c:noMultiLvlLbl val="0"/>
      </c:catAx>
      <c:valAx>
        <c:axId val="96588928"/>
        <c:scaling>
          <c:orientation val="minMax"/>
          <c:min val="0"/>
        </c:scaling>
        <c:delete val="0"/>
        <c:axPos val="l"/>
        <c:numFmt formatCode="0" sourceLinked="0"/>
        <c:majorTickMark val="none"/>
        <c:min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96574848"/>
        <c:crosses val="autoZero"/>
        <c:crossBetween val="between"/>
        <c:minorUnit val="10"/>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showDLblsOverMax val="0"/>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0.xml><?xml version="1.0" encoding="utf-8"?>
<c:chartSpace xmlns:c="http://schemas.openxmlformats.org/drawingml/2006/chart" xmlns:a="http://schemas.openxmlformats.org/drawingml/2006/main" xmlns:r="http://schemas.openxmlformats.org/officeDocument/2006/relationships">
  <c:date1904 val="0"/>
  <c:lang val="pt-P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700" b="1" i="0" u="none" strike="noStrike" baseline="0">
                <a:solidFill>
                  <a:srgbClr val="333333"/>
                </a:solidFill>
                <a:latin typeface="Arial"/>
                <a:ea typeface="Arial"/>
                <a:cs typeface="Arial"/>
              </a:defRPr>
            </a:pPr>
            <a:r>
              <a:rPr lang="pt-PT"/>
              <a:t>... por sexo</a:t>
            </a:r>
          </a:p>
        </c:rich>
      </c:tx>
      <c:layout>
        <c:manualLayout>
          <c:xMode val="edge"/>
          <c:yMode val="edge"/>
          <c:x val="0.39107197925466863"/>
          <c:y val="5.6803307963070558E-2"/>
        </c:manualLayout>
      </c:layout>
      <c:overlay val="0"/>
      <c:spPr>
        <a:noFill/>
        <a:ln w="25400">
          <a:noFill/>
        </a:ln>
      </c:spPr>
    </c:title>
    <c:autoTitleDeleted val="0"/>
    <c:plotArea>
      <c:layout>
        <c:manualLayout>
          <c:layoutTarget val="inner"/>
          <c:xMode val="edge"/>
          <c:yMode val="edge"/>
          <c:x val="0.28422775778271936"/>
          <c:y val="0.25193893811674128"/>
          <c:w val="0.68682615202571895"/>
          <c:h val="0.66089096625964239"/>
        </c:manualLayout>
      </c:layout>
      <c:barChart>
        <c:barDir val="bar"/>
        <c:grouping val="clustered"/>
        <c:varyColors val="0"/>
        <c:ser>
          <c:idx val="0"/>
          <c:order val="0"/>
          <c:tx>
            <c:v>sexo</c:v>
          </c:tx>
          <c:spPr>
            <a:solidFill>
              <a:schemeClr val="bg1">
                <a:lumMod val="65000"/>
                <a:alpha val="91000"/>
              </a:schemeClr>
            </a:solidFill>
            <a:ln w="12700">
              <a:solidFill>
                <a:srgbClr val="808080"/>
              </a:solidFill>
              <a:prstDash val="solid"/>
            </a:ln>
          </c:spPr>
          <c:invertIfNegative val="0"/>
          <c:dPt>
            <c:idx val="0"/>
            <c:invertIfNegative val="0"/>
            <c:bubble3D val="0"/>
            <c:spPr>
              <a:solidFill>
                <a:schemeClr val="bg1">
                  <a:lumMod val="85000"/>
                  <a:alpha val="91000"/>
                </a:schemeClr>
              </a:solidFill>
              <a:ln w="12700">
                <a:solidFill>
                  <a:schemeClr val="bg1">
                    <a:lumMod val="85000"/>
                  </a:schemeClr>
                </a:solidFill>
                <a:prstDash val="solid"/>
              </a:ln>
            </c:spPr>
          </c:dPt>
          <c:dLbls>
            <c:dLbl>
              <c:idx val="0"/>
              <c:layout>
                <c:manualLayout>
                  <c:x val="0"/>
                  <c:y val="0"/>
                </c:manualLayout>
              </c:layout>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Pos val="outEnd"/>
              <c:showLegendKey val="0"/>
              <c:showVal val="1"/>
              <c:showCatName val="0"/>
              <c:showSerName val="0"/>
              <c:showPercent val="0"/>
              <c:showBubbleSize val="0"/>
            </c:dLbl>
            <c:dLbl>
              <c:idx val="1"/>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Pos val="outEnd"/>
              <c:showLegendKey val="0"/>
              <c:showVal val="1"/>
              <c:showCatName val="0"/>
              <c:showSerName val="0"/>
              <c:showPercent val="0"/>
              <c:showBubbleSize val="0"/>
            </c:dLbl>
            <c:dLbl>
              <c:idx val="2"/>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Pos val="outEnd"/>
              <c:showLegendKey val="0"/>
              <c:showVal val="1"/>
              <c:showCatName val="0"/>
              <c:showSerName val="0"/>
              <c:showPercent val="0"/>
              <c:showBubbleSize val="0"/>
            </c:dLbl>
            <c:dLbl>
              <c:idx val="3"/>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Pos val="outEnd"/>
              <c:showLegendKey val="0"/>
              <c:showVal val="1"/>
              <c:showCatName val="0"/>
              <c:showSerName val="0"/>
              <c:showPercent val="0"/>
              <c:showBubbleSize val="0"/>
            </c:dLbl>
            <c:dLbl>
              <c:idx val="4"/>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Pos val="outEnd"/>
              <c:showLegendKey val="0"/>
              <c:showVal val="1"/>
              <c:showCatName val="0"/>
              <c:showSerName val="0"/>
              <c:showPercent val="0"/>
              <c:showBubbleSize val="0"/>
            </c:dLbl>
            <c:dLbl>
              <c:idx val="5"/>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Pos val="outEnd"/>
              <c:showLegendKey val="0"/>
              <c:showVal val="1"/>
              <c:showCatName val="0"/>
              <c:showSerName val="0"/>
              <c:showPercent val="0"/>
              <c:showBubbleSize val="0"/>
            </c:dLbl>
            <c:dLbl>
              <c:idx val="6"/>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Pos val="outEnd"/>
              <c:showLegendKey val="0"/>
              <c:showVal val="1"/>
              <c:showCatName val="0"/>
              <c:showSerName val="0"/>
              <c:showPercent val="0"/>
              <c:showBubbleSize val="0"/>
            </c:dLbl>
            <c:dLbl>
              <c:idx val="7"/>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Pos val="outEnd"/>
              <c:showLegendKey val="0"/>
              <c:showVal val="1"/>
              <c:showCatName val="0"/>
              <c:showSerName val="0"/>
              <c:showPercent val="0"/>
              <c:showBubbleSize val="0"/>
            </c:dLbl>
            <c:dLbl>
              <c:idx val="8"/>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Pos val="outEnd"/>
              <c:showLegendKey val="0"/>
              <c:showVal val="1"/>
              <c:showCatName val="0"/>
              <c:showSerName val="0"/>
              <c:showPercent val="0"/>
              <c:showBubbleSize val="0"/>
            </c:dLbl>
            <c:dLbl>
              <c:idx val="9"/>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Pos val="outEnd"/>
              <c:showLegendKey val="0"/>
              <c:showVal val="1"/>
              <c:showCatName val="0"/>
              <c:showSerName val="0"/>
              <c:showPercent val="0"/>
              <c:showBubbleSize val="0"/>
            </c:dLbl>
            <c:dLbl>
              <c:idx val="10"/>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Pos val="outEnd"/>
              <c:showLegendKey val="0"/>
              <c:showVal val="1"/>
              <c:showCatName val="0"/>
              <c:showSerName val="0"/>
              <c:showPercent val="0"/>
              <c:showBubbleSize val="0"/>
            </c:dLbl>
            <c:dLbl>
              <c:idx val="11"/>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Pos val="outEnd"/>
              <c:showLegendKey val="0"/>
              <c:showVal val="1"/>
              <c:showCatName val="0"/>
              <c:showSerName val="0"/>
              <c:showPercent val="0"/>
              <c:showBubbleSize val="0"/>
            </c:dLbl>
            <c:dLbl>
              <c:idx val="12"/>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Pos val="outEnd"/>
              <c:showLegendKey val="0"/>
              <c:showVal val="1"/>
              <c:showCatName val="0"/>
              <c:showSerName val="0"/>
              <c:showPercent val="0"/>
              <c:showBubbleSize val="0"/>
            </c:dLbl>
            <c:dLbl>
              <c:idx val="13"/>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Pos val="outEnd"/>
              <c:showLegendKey val="0"/>
              <c:showVal val="1"/>
              <c:showCatName val="0"/>
              <c:showSerName val="0"/>
              <c:showPercent val="0"/>
              <c:showBubbleSize val="0"/>
            </c:dLbl>
            <c:dLbl>
              <c:idx val="14"/>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Pos val="outEnd"/>
              <c:showLegendKey val="0"/>
              <c:showVal val="1"/>
              <c:showCatName val="0"/>
              <c:showSerName val="0"/>
              <c:showPercent val="0"/>
              <c:showBubbleSize val="0"/>
            </c:dLbl>
            <c:dLbl>
              <c:idx val="15"/>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Pos val="outEnd"/>
              <c:showLegendKey val="0"/>
              <c:showVal val="1"/>
              <c:showCatName val="0"/>
              <c:showSerName val="0"/>
              <c:showPercent val="0"/>
              <c:showBubbleSize val="0"/>
            </c:dLbl>
            <c:dLbl>
              <c:idx val="16"/>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Pos val="outEnd"/>
              <c:showLegendKey val="0"/>
              <c:showVal val="1"/>
              <c:showCatName val="0"/>
              <c:showSerName val="0"/>
              <c:showPercent val="0"/>
              <c:showBubbleSize val="0"/>
            </c:dLbl>
            <c:dLbl>
              <c:idx val="17"/>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Pos val="outEnd"/>
              <c:showLegendKey val="0"/>
              <c:showVal val="1"/>
              <c:showCatName val="0"/>
              <c:showSerName val="0"/>
              <c:showPercent val="0"/>
              <c:showBubbleSize val="0"/>
            </c:dLbl>
            <c:dLbl>
              <c:idx val="18"/>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Pos val="outEnd"/>
              <c:showLegendKey val="0"/>
              <c:showVal val="1"/>
              <c:showCatName val="0"/>
              <c:showSerName val="0"/>
              <c:showPercent val="0"/>
              <c:showBubbleSize val="0"/>
            </c:dLbl>
            <c:dLbl>
              <c:idx val="19"/>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Pos val="outEnd"/>
              <c:showLegendKey val="0"/>
              <c:showVal val="1"/>
              <c:showCatName val="0"/>
              <c:showSerName val="0"/>
              <c:showPercent val="0"/>
              <c:showBubbleSize val="0"/>
            </c:dLbl>
            <c:numFmt formatCode="#,##0" sourceLinked="0"/>
            <c:spPr>
              <a:noFill/>
              <a:ln w="25400">
                <a:noFill/>
              </a:ln>
            </c:spPr>
            <c:txPr>
              <a:bodyPr anchor="ctr" anchorCtr="0"/>
              <a:lstStyle/>
              <a:p>
                <a:pPr>
                  <a:defRPr sz="700" b="1" i="0" u="none" strike="noStrike" baseline="0">
                    <a:solidFill>
                      <a:srgbClr val="969696"/>
                    </a:solidFill>
                    <a:latin typeface="Arial"/>
                    <a:ea typeface="Arial"/>
                    <a:cs typeface="Arial"/>
                  </a:defRPr>
                </a:pPr>
                <a:endParaRPr lang="pt-PT"/>
              </a:p>
            </c:txPr>
            <c:dLblPos val="outEnd"/>
            <c:showLegendKey val="0"/>
            <c:showVal val="1"/>
            <c:showCatName val="0"/>
            <c:showSerName val="0"/>
            <c:showPercent val="0"/>
            <c:showBubbleSize val="0"/>
            <c:showLeaderLines val="0"/>
          </c:dLbls>
          <c:cat>
            <c:strLit>
              <c:ptCount val="2"/>
              <c:pt idx="0">
                <c:v> Feminino</c:v>
              </c:pt>
              <c:pt idx="1">
                <c:v> Masculino</c:v>
              </c:pt>
            </c:strLit>
          </c:cat>
          <c:val>
            <c:numLit>
              <c:formatCode>General</c:formatCode>
              <c:ptCount val="2"/>
              <c:pt idx="0">
                <c:v>109240</c:v>
              </c:pt>
              <c:pt idx="1">
                <c:v>106892</c:v>
              </c:pt>
            </c:numLit>
          </c:val>
        </c:ser>
        <c:dLbls>
          <c:showLegendKey val="0"/>
          <c:showVal val="0"/>
          <c:showCatName val="0"/>
          <c:showSerName val="0"/>
          <c:showPercent val="0"/>
          <c:showBubbleSize val="0"/>
        </c:dLbls>
        <c:gapWidth val="120"/>
        <c:axId val="99293440"/>
        <c:axId val="99323904"/>
      </c:barChart>
      <c:catAx>
        <c:axId val="99293440"/>
        <c:scaling>
          <c:orientation val="minMax"/>
        </c:scaling>
        <c:delete val="0"/>
        <c:axPos val="l"/>
        <c:numFmt formatCode="General" sourceLinked="1"/>
        <c:majorTickMark val="out"/>
        <c:minorTickMark val="none"/>
        <c:tickLblPos val="nextTo"/>
        <c:spPr>
          <a:ln w="9525">
            <a:noFill/>
          </a:ln>
        </c:spPr>
        <c:txPr>
          <a:bodyPr rot="0" vert="horz"/>
          <a:lstStyle/>
          <a:p>
            <a:pPr>
              <a:defRPr sz="600" b="0" i="0" u="none" strike="noStrike" baseline="0">
                <a:solidFill>
                  <a:srgbClr val="333333"/>
                </a:solidFill>
                <a:latin typeface="Arial"/>
                <a:ea typeface="Arial"/>
                <a:cs typeface="Arial"/>
              </a:defRPr>
            </a:pPr>
            <a:endParaRPr lang="pt-PT"/>
          </a:p>
        </c:txPr>
        <c:crossAx val="99323904"/>
        <c:crosses val="autoZero"/>
        <c:auto val="1"/>
        <c:lblAlgn val="ctr"/>
        <c:lblOffset val="100"/>
        <c:tickLblSkip val="1"/>
        <c:tickMarkSkip val="1"/>
        <c:noMultiLvlLbl val="0"/>
      </c:catAx>
      <c:valAx>
        <c:axId val="99323904"/>
        <c:scaling>
          <c:orientation val="minMax"/>
          <c:max val="200000"/>
        </c:scaling>
        <c:delete val="1"/>
        <c:axPos val="b"/>
        <c:majorGridlines>
          <c:spPr>
            <a:ln w="3175">
              <a:solidFill>
                <a:srgbClr val="FFF2E5"/>
              </a:solidFill>
              <a:prstDash val="sysDash"/>
            </a:ln>
          </c:spPr>
        </c:majorGridlines>
        <c:numFmt formatCode="General" sourceLinked="1"/>
        <c:majorTickMark val="out"/>
        <c:minorTickMark val="none"/>
        <c:tickLblPos val="none"/>
        <c:crossAx val="99293440"/>
        <c:crosses val="autoZero"/>
        <c:crossBetween val="between"/>
      </c:valAx>
      <c:spPr>
        <a:solidFill>
          <a:schemeClr val="accent6"/>
        </a:solidFill>
        <a:ln w="25400">
          <a:noFill/>
        </a:ln>
      </c:spPr>
    </c:plotArea>
    <c:plotVisOnly val="1"/>
    <c:dispBlanksAs val="gap"/>
    <c:showDLblsOverMax val="0"/>
  </c:chart>
  <c:spPr>
    <a:solidFill>
      <a:schemeClr val="accent5"/>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alignWithMargins="0"/>
    <c:pageMargins b="1" l="0.75000000000001465" r="0.75000000000001465" t="1" header="0" footer="0"/>
    <c:pageSetup orientation="portrait"/>
  </c:printSettings>
  <c:userShapes r:id="rId1"/>
</c:chartSpace>
</file>

<file path=xl/charts/chart11.xml><?xml version="1.0" encoding="utf-8"?>
<c:chartSpace xmlns:c="http://schemas.openxmlformats.org/drawingml/2006/chart" xmlns:a="http://schemas.openxmlformats.org/drawingml/2006/main" xmlns:r="http://schemas.openxmlformats.org/officeDocument/2006/relationships">
  <c:date1904 val="0"/>
  <c:lang val="pt-P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700" b="1" i="0" u="none" strike="noStrike" baseline="0">
                <a:solidFill>
                  <a:srgbClr val="333333"/>
                </a:solidFill>
                <a:latin typeface="Arial"/>
                <a:ea typeface="Arial"/>
                <a:cs typeface="Arial"/>
              </a:defRPr>
            </a:pPr>
            <a:r>
              <a:rPr lang="pt-PT"/>
              <a:t>... por grupo etário </a:t>
            </a:r>
          </a:p>
        </c:rich>
      </c:tx>
      <c:layout>
        <c:manualLayout>
          <c:xMode val="edge"/>
          <c:yMode val="edge"/>
          <c:x val="0.45047851630227398"/>
          <c:y val="2.9868411235183037E-2"/>
        </c:manualLayout>
      </c:layout>
      <c:overlay val="0"/>
      <c:spPr>
        <a:noFill/>
        <a:ln w="25400">
          <a:noFill/>
        </a:ln>
      </c:spPr>
    </c:title>
    <c:autoTitleDeleted val="0"/>
    <c:plotArea>
      <c:layout>
        <c:manualLayout>
          <c:layoutTarget val="inner"/>
          <c:xMode val="edge"/>
          <c:yMode val="edge"/>
          <c:x val="0.38758407553172713"/>
          <c:y val="0.1245136186770428"/>
          <c:w val="0.5632423025569"/>
          <c:h val="0.81076438567995457"/>
        </c:manualLayout>
      </c:layout>
      <c:barChart>
        <c:barDir val="bar"/>
        <c:grouping val="clustered"/>
        <c:varyColors val="0"/>
        <c:ser>
          <c:idx val="0"/>
          <c:order val="0"/>
          <c:tx>
            <c:v>idade</c:v>
          </c:tx>
          <c:spPr>
            <a:solidFill>
              <a:srgbClr val="C0C0C0"/>
            </a:solidFill>
            <a:ln w="12700">
              <a:solidFill>
                <a:srgbClr val="808080"/>
              </a:solidFill>
              <a:prstDash val="solid"/>
            </a:ln>
          </c:spPr>
          <c:invertIfNegative val="0"/>
          <c:dLbls>
            <c:dLbl>
              <c:idx val="0"/>
              <c:layout>
                <c:manualLayout>
                  <c:x val="-7.3368539775902014E-3"/>
                  <c:y val="8.9336887363787726E-3"/>
                </c:manualLayout>
              </c:layout>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Pos val="outEnd"/>
              <c:showLegendKey val="0"/>
              <c:showVal val="1"/>
              <c:showCatName val="0"/>
              <c:showSerName val="0"/>
              <c:showPercent val="0"/>
              <c:showBubbleSize val="0"/>
            </c:dLbl>
            <c:dLbl>
              <c:idx val="1"/>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Pos val="outEnd"/>
              <c:showLegendKey val="0"/>
              <c:showVal val="1"/>
              <c:showCatName val="0"/>
              <c:showSerName val="0"/>
              <c:showPercent val="0"/>
              <c:showBubbleSize val="0"/>
            </c:dLbl>
            <c:dLbl>
              <c:idx val="2"/>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Pos val="outEnd"/>
              <c:showLegendKey val="0"/>
              <c:showVal val="1"/>
              <c:showCatName val="0"/>
              <c:showSerName val="0"/>
              <c:showPercent val="0"/>
              <c:showBubbleSize val="0"/>
            </c:dLbl>
            <c:dLbl>
              <c:idx val="3"/>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Pos val="outEnd"/>
              <c:showLegendKey val="0"/>
              <c:showVal val="1"/>
              <c:showCatName val="0"/>
              <c:showSerName val="0"/>
              <c:showPercent val="0"/>
              <c:showBubbleSize val="0"/>
            </c:dLbl>
            <c:dLbl>
              <c:idx val="4"/>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Pos val="outEnd"/>
              <c:showLegendKey val="0"/>
              <c:showVal val="1"/>
              <c:showCatName val="0"/>
              <c:showSerName val="0"/>
              <c:showPercent val="0"/>
              <c:showBubbleSize val="0"/>
            </c:dLbl>
            <c:dLbl>
              <c:idx val="5"/>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Pos val="outEnd"/>
              <c:showLegendKey val="0"/>
              <c:showVal val="1"/>
              <c:showCatName val="0"/>
              <c:showSerName val="0"/>
              <c:showPercent val="0"/>
              <c:showBubbleSize val="0"/>
            </c:dLbl>
            <c:dLbl>
              <c:idx val="6"/>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Pos val="outEnd"/>
              <c:showLegendKey val="0"/>
              <c:showVal val="1"/>
              <c:showCatName val="0"/>
              <c:showSerName val="0"/>
              <c:showPercent val="0"/>
              <c:showBubbleSize val="0"/>
            </c:dLbl>
            <c:dLbl>
              <c:idx val="7"/>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Pos val="outEnd"/>
              <c:showLegendKey val="0"/>
              <c:showVal val="1"/>
              <c:showCatName val="0"/>
              <c:showSerName val="0"/>
              <c:showPercent val="0"/>
              <c:showBubbleSize val="0"/>
            </c:dLbl>
            <c:dLbl>
              <c:idx val="8"/>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Pos val="outEnd"/>
              <c:showLegendKey val="0"/>
              <c:showVal val="1"/>
              <c:showCatName val="0"/>
              <c:showSerName val="0"/>
              <c:showPercent val="0"/>
              <c:showBubbleSize val="0"/>
            </c:dLbl>
            <c:dLbl>
              <c:idx val="9"/>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Pos val="outEnd"/>
              <c:showLegendKey val="0"/>
              <c:showVal val="1"/>
              <c:showCatName val="0"/>
              <c:showSerName val="0"/>
              <c:showPercent val="0"/>
              <c:showBubbleSize val="0"/>
            </c:dLbl>
            <c:dLbl>
              <c:idx val="10"/>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Pos val="outEnd"/>
              <c:showLegendKey val="0"/>
              <c:showVal val="1"/>
              <c:showCatName val="0"/>
              <c:showSerName val="0"/>
              <c:showPercent val="0"/>
              <c:showBubbleSize val="0"/>
            </c:dLbl>
            <c:dLbl>
              <c:idx val="11"/>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Pos val="outEnd"/>
              <c:showLegendKey val="0"/>
              <c:showVal val="1"/>
              <c:showCatName val="0"/>
              <c:showSerName val="0"/>
              <c:showPercent val="0"/>
              <c:showBubbleSize val="0"/>
            </c:dLbl>
            <c:dLbl>
              <c:idx val="12"/>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Pos val="outEnd"/>
              <c:showLegendKey val="0"/>
              <c:showVal val="1"/>
              <c:showCatName val="0"/>
              <c:showSerName val="0"/>
              <c:showPercent val="0"/>
              <c:showBubbleSize val="0"/>
            </c:dLbl>
            <c:dLbl>
              <c:idx val="13"/>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Pos val="outEnd"/>
              <c:showLegendKey val="0"/>
              <c:showVal val="1"/>
              <c:showCatName val="0"/>
              <c:showSerName val="0"/>
              <c:showPercent val="0"/>
              <c:showBubbleSize val="0"/>
            </c:dLbl>
            <c:dLbl>
              <c:idx val="14"/>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Pos val="outEnd"/>
              <c:showLegendKey val="0"/>
              <c:showVal val="1"/>
              <c:showCatName val="0"/>
              <c:showSerName val="0"/>
              <c:showPercent val="0"/>
              <c:showBubbleSize val="0"/>
            </c:dLbl>
            <c:dLbl>
              <c:idx val="15"/>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Pos val="outEnd"/>
              <c:showLegendKey val="0"/>
              <c:showVal val="1"/>
              <c:showCatName val="0"/>
              <c:showSerName val="0"/>
              <c:showPercent val="0"/>
              <c:showBubbleSize val="0"/>
            </c:dLbl>
            <c:dLbl>
              <c:idx val="16"/>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Pos val="outEnd"/>
              <c:showLegendKey val="0"/>
              <c:showVal val="1"/>
              <c:showCatName val="0"/>
              <c:showSerName val="0"/>
              <c:showPercent val="0"/>
              <c:showBubbleSize val="0"/>
            </c:dLbl>
            <c:dLbl>
              <c:idx val="17"/>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Pos val="outEnd"/>
              <c:showLegendKey val="0"/>
              <c:showVal val="1"/>
              <c:showCatName val="0"/>
              <c:showSerName val="0"/>
              <c:showPercent val="0"/>
              <c:showBubbleSize val="0"/>
            </c:dLbl>
            <c:dLbl>
              <c:idx val="18"/>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Pos val="outEnd"/>
              <c:showLegendKey val="0"/>
              <c:showVal val="1"/>
              <c:showCatName val="0"/>
              <c:showSerName val="0"/>
              <c:showPercent val="0"/>
              <c:showBubbleSize val="0"/>
            </c:dLbl>
            <c:dLbl>
              <c:idx val="19"/>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Pos val="outEnd"/>
              <c:showLegendKey val="0"/>
              <c:showVal val="1"/>
              <c:showCatName val="0"/>
              <c:showSerName val="0"/>
              <c:showPercent val="0"/>
              <c:showBubbleSize val="0"/>
            </c:dLbl>
            <c:numFmt formatCode="#,##0" sourceLinked="0"/>
            <c:spPr>
              <a:noFill/>
              <a:ln w="25400">
                <a:noFill/>
              </a:ln>
            </c:spPr>
            <c:txPr>
              <a:bodyPr/>
              <a:lstStyle/>
              <a:p>
                <a:pPr>
                  <a:defRPr sz="700" b="1" i="0" u="none" strike="noStrike" baseline="0">
                    <a:solidFill>
                      <a:srgbClr val="969696"/>
                    </a:solidFill>
                    <a:latin typeface="Arial"/>
                    <a:ea typeface="Arial"/>
                    <a:cs typeface="Arial"/>
                  </a:defRPr>
                </a:pPr>
                <a:endParaRPr lang="pt-PT"/>
              </a:p>
            </c:txPr>
            <c:dLblPos val="outEnd"/>
            <c:showLegendKey val="0"/>
            <c:showVal val="1"/>
            <c:showCatName val="0"/>
            <c:showSerName val="0"/>
            <c:showPercent val="0"/>
            <c:showBubbleSize val="0"/>
            <c:showLeaderLines val="0"/>
          </c:dLbls>
          <c:cat>
            <c:strLit>
              <c:ptCount val="13"/>
              <c:pt idx="0">
                <c:v>&lt;18 anos</c:v>
              </c:pt>
              <c:pt idx="1">
                <c:v>18 anos</c:v>
              </c:pt>
              <c:pt idx="2">
                <c:v>19 anos</c:v>
              </c:pt>
              <c:pt idx="3">
                <c:v>20 a 24 anos</c:v>
              </c:pt>
              <c:pt idx="4">
                <c:v>25 a 29 anos</c:v>
              </c:pt>
              <c:pt idx="5">
                <c:v>30 a 34 anos</c:v>
              </c:pt>
              <c:pt idx="6">
                <c:v>35 a 39 anos</c:v>
              </c:pt>
              <c:pt idx="7">
                <c:v>40 a 44 anos</c:v>
              </c:pt>
              <c:pt idx="8">
                <c:v>45 a 49 anos</c:v>
              </c:pt>
              <c:pt idx="9">
                <c:v>50 a 54 anos</c:v>
              </c:pt>
              <c:pt idx="10">
                <c:v>55 a 59 anos</c:v>
              </c:pt>
              <c:pt idx="11">
                <c:v>60 a 64 anos</c:v>
              </c:pt>
              <c:pt idx="12">
                <c:v>&gt;=65 anos</c:v>
              </c:pt>
            </c:strLit>
          </c:cat>
          <c:val>
            <c:numLit>
              <c:formatCode>General</c:formatCode>
              <c:ptCount val="13"/>
              <c:pt idx="0">
                <c:v>69327</c:v>
              </c:pt>
              <c:pt idx="1">
                <c:v>3947</c:v>
              </c:pt>
              <c:pt idx="2">
                <c:v>3796</c:v>
              </c:pt>
              <c:pt idx="3">
                <c:v>14193</c:v>
              </c:pt>
              <c:pt idx="4">
                <c:v>11515</c:v>
              </c:pt>
              <c:pt idx="5">
                <c:v>12189</c:v>
              </c:pt>
              <c:pt idx="6">
                <c:v>13876</c:v>
              </c:pt>
              <c:pt idx="7">
                <c:v>16569</c:v>
              </c:pt>
              <c:pt idx="8">
                <c:v>18099</c:v>
              </c:pt>
              <c:pt idx="9">
                <c:v>19358</c:v>
              </c:pt>
              <c:pt idx="10">
                <c:v>18039</c:v>
              </c:pt>
              <c:pt idx="11">
                <c:v>12062</c:v>
              </c:pt>
              <c:pt idx="12">
                <c:v>3162</c:v>
              </c:pt>
            </c:numLit>
          </c:val>
        </c:ser>
        <c:dLbls>
          <c:showLegendKey val="0"/>
          <c:showVal val="0"/>
          <c:showCatName val="0"/>
          <c:showSerName val="0"/>
          <c:showPercent val="0"/>
          <c:showBubbleSize val="0"/>
        </c:dLbls>
        <c:gapWidth val="30"/>
        <c:axId val="100910592"/>
        <c:axId val="100912128"/>
      </c:barChart>
      <c:catAx>
        <c:axId val="100910592"/>
        <c:scaling>
          <c:orientation val="minMax"/>
        </c:scaling>
        <c:delete val="0"/>
        <c:axPos val="l"/>
        <c:numFmt formatCode="General" sourceLinked="1"/>
        <c:majorTickMark val="out"/>
        <c:minorTickMark val="none"/>
        <c:tickLblPos val="nextTo"/>
        <c:spPr>
          <a:ln w="9525">
            <a:noFill/>
          </a:ln>
        </c:spPr>
        <c:txPr>
          <a:bodyPr rot="0" vert="horz"/>
          <a:lstStyle/>
          <a:p>
            <a:pPr>
              <a:defRPr sz="600" b="0" i="0" u="none" strike="noStrike" baseline="0">
                <a:solidFill>
                  <a:srgbClr val="333333"/>
                </a:solidFill>
                <a:latin typeface="Arial"/>
                <a:ea typeface="Arial"/>
                <a:cs typeface="Arial"/>
              </a:defRPr>
            </a:pPr>
            <a:endParaRPr lang="pt-PT"/>
          </a:p>
        </c:txPr>
        <c:crossAx val="100912128"/>
        <c:crosses val="autoZero"/>
        <c:auto val="1"/>
        <c:lblAlgn val="ctr"/>
        <c:lblOffset val="100"/>
        <c:tickLblSkip val="1"/>
        <c:tickMarkSkip val="1"/>
        <c:noMultiLvlLbl val="0"/>
      </c:catAx>
      <c:valAx>
        <c:axId val="100912128"/>
        <c:scaling>
          <c:orientation val="minMax"/>
          <c:max val="140000"/>
          <c:min val="0"/>
        </c:scaling>
        <c:delete val="0"/>
        <c:axPos val="b"/>
        <c:majorGridlines>
          <c:spPr>
            <a:ln w="3175">
              <a:solidFill>
                <a:srgbClr val="FFF2E5"/>
              </a:solidFill>
              <a:prstDash val="sysDash"/>
            </a:ln>
          </c:spPr>
        </c:majorGridlines>
        <c:numFmt formatCode="General" sourceLinked="1"/>
        <c:majorTickMark val="out"/>
        <c:minorTickMark val="none"/>
        <c:tickLblPos val="none"/>
        <c:spPr>
          <a:ln w="9525">
            <a:noFill/>
          </a:ln>
        </c:spPr>
        <c:txPr>
          <a:bodyPr rot="0" vert="horz"/>
          <a:lstStyle/>
          <a:p>
            <a:pPr>
              <a:defRPr sz="700" b="0" i="0" u="none" strike="noStrike" baseline="0">
                <a:solidFill>
                  <a:srgbClr val="333333"/>
                </a:solidFill>
                <a:latin typeface="Arial"/>
                <a:ea typeface="Arial"/>
                <a:cs typeface="Arial"/>
              </a:defRPr>
            </a:pPr>
            <a:endParaRPr lang="pt-PT"/>
          </a:p>
        </c:txPr>
        <c:crossAx val="100910592"/>
        <c:crosses val="autoZero"/>
        <c:crossBetween val="between"/>
      </c:valAx>
      <c:spPr>
        <a:solidFill>
          <a:schemeClr val="accent6"/>
        </a:solidFill>
        <a:ln w="25400">
          <a:noFill/>
        </a:ln>
      </c:spPr>
    </c:plotArea>
    <c:plotVisOnly val="1"/>
    <c:dispBlanksAs val="gap"/>
    <c:showDLblsOverMax val="0"/>
  </c:chart>
  <c:spPr>
    <a:solidFill>
      <a:schemeClr val="accent5"/>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alignWithMargins="0"/>
    <c:pageMargins b="1" l="0.75000000000001465" r="0.75000000000001465" t="1" header="0" footer="0"/>
    <c:pageSetup/>
  </c:printSettings>
  <c:userShapes r:id="rId1"/>
</c:chartSpace>
</file>

<file path=xl/charts/chart12.xml><?xml version="1.0" encoding="utf-8"?>
<c:chartSpace xmlns:c="http://schemas.openxmlformats.org/drawingml/2006/chart" xmlns:a="http://schemas.openxmlformats.org/drawingml/2006/main" xmlns:r="http://schemas.openxmlformats.org/officeDocument/2006/relationships">
  <c:date1904 val="0"/>
  <c:lang val="pt-P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700" b="1" i="0" u="none" strike="noStrike" baseline="0">
                <a:solidFill>
                  <a:schemeClr val="accent1"/>
                </a:solidFill>
                <a:latin typeface="Arial"/>
                <a:ea typeface="Arial"/>
                <a:cs typeface="Arial"/>
              </a:defRPr>
            </a:pPr>
            <a:r>
              <a:rPr lang="pt-PT">
                <a:solidFill>
                  <a:schemeClr val="accent1"/>
                </a:solidFill>
              </a:rPr>
              <a:t>... por centro distrital</a:t>
            </a:r>
          </a:p>
        </c:rich>
      </c:tx>
      <c:layout>
        <c:manualLayout>
          <c:xMode val="edge"/>
          <c:yMode val="edge"/>
          <c:x val="0.23284296779975672"/>
          <c:y val="7.3265392234690016E-2"/>
        </c:manualLayout>
      </c:layout>
      <c:overlay val="0"/>
      <c:spPr>
        <a:noFill/>
        <a:ln w="25400">
          <a:noFill/>
        </a:ln>
      </c:spPr>
    </c:title>
    <c:autoTitleDeleted val="0"/>
    <c:plotArea>
      <c:layout>
        <c:manualLayout>
          <c:layoutTarget val="inner"/>
          <c:xMode val="edge"/>
          <c:yMode val="edge"/>
          <c:x val="0.41081417121573816"/>
          <c:y val="0.14771786102494774"/>
          <c:w val="0.5373663657895843"/>
          <c:h val="0.83811046241738762"/>
        </c:manualLayout>
      </c:layout>
      <c:barChart>
        <c:barDir val="bar"/>
        <c:grouping val="clustered"/>
        <c:varyColors val="0"/>
        <c:ser>
          <c:idx val="0"/>
          <c:order val="0"/>
          <c:spPr>
            <a:solidFill>
              <a:schemeClr val="tx2"/>
            </a:solidFill>
            <a:ln w="12700">
              <a:solidFill>
                <a:schemeClr val="tx2"/>
              </a:solidFill>
              <a:prstDash val="solid"/>
            </a:ln>
          </c:spPr>
          <c:invertIfNegative val="0"/>
          <c:cat>
            <c:strRef>
              <c:f>'18ssocial'!$C$9:$C$28</c:f>
              <c:strCache>
                <c:ptCount val="20"/>
                <c:pt idx="0">
                  <c:v>Aveiro</c:v>
                </c:pt>
                <c:pt idx="1">
                  <c:v>Beja</c:v>
                </c:pt>
                <c:pt idx="2">
                  <c:v>Braga</c:v>
                </c:pt>
                <c:pt idx="3">
                  <c:v>Bragança</c:v>
                </c:pt>
                <c:pt idx="4">
                  <c:v>Castelo Branco</c:v>
                </c:pt>
                <c:pt idx="5">
                  <c:v>Coimbra</c:v>
                </c:pt>
                <c:pt idx="6">
                  <c:v>Évora</c:v>
                </c:pt>
                <c:pt idx="7">
                  <c:v>Faro</c:v>
                </c:pt>
                <c:pt idx="8">
                  <c:v>Guarda</c:v>
                </c:pt>
                <c:pt idx="9">
                  <c:v>Leiria</c:v>
                </c:pt>
                <c:pt idx="10">
                  <c:v>Lisboa</c:v>
                </c:pt>
                <c:pt idx="11">
                  <c:v>Portalegre</c:v>
                </c:pt>
                <c:pt idx="12">
                  <c:v>Porto</c:v>
                </c:pt>
                <c:pt idx="13">
                  <c:v>Santarém</c:v>
                </c:pt>
                <c:pt idx="14">
                  <c:v>Setúbal</c:v>
                </c:pt>
                <c:pt idx="15">
                  <c:v>Viana do Castelo</c:v>
                </c:pt>
                <c:pt idx="16">
                  <c:v>Vila Real</c:v>
                </c:pt>
                <c:pt idx="17">
                  <c:v>Viseu</c:v>
                </c:pt>
                <c:pt idx="18">
                  <c:v>Açores</c:v>
                </c:pt>
                <c:pt idx="19">
                  <c:v>Madeira</c:v>
                </c:pt>
              </c:strCache>
            </c:strRef>
          </c:cat>
          <c:val>
            <c:numRef>
              <c:f>'18ssocial'!$J$9:$J$28</c:f>
              <c:numCache>
                <c:formatCode>#,##0</c:formatCode>
                <c:ptCount val="20"/>
                <c:pt idx="0">
                  <c:v>5207</c:v>
                </c:pt>
                <c:pt idx="1">
                  <c:v>1757</c:v>
                </c:pt>
                <c:pt idx="2">
                  <c:v>3131</c:v>
                </c:pt>
                <c:pt idx="3">
                  <c:v>888</c:v>
                </c:pt>
                <c:pt idx="4">
                  <c:v>1622</c:v>
                </c:pt>
                <c:pt idx="5">
                  <c:v>3549</c:v>
                </c:pt>
                <c:pt idx="6">
                  <c:v>1498</c:v>
                </c:pt>
                <c:pt idx="7">
                  <c:v>2871</c:v>
                </c:pt>
                <c:pt idx="8">
                  <c:v>1367</c:v>
                </c:pt>
                <c:pt idx="9">
                  <c:v>2028</c:v>
                </c:pt>
                <c:pt idx="10">
                  <c:v>16676</c:v>
                </c:pt>
                <c:pt idx="11">
                  <c:v>1317</c:v>
                </c:pt>
                <c:pt idx="12">
                  <c:v>28748</c:v>
                </c:pt>
                <c:pt idx="13">
                  <c:v>2538</c:v>
                </c:pt>
                <c:pt idx="14">
                  <c:v>8506</c:v>
                </c:pt>
                <c:pt idx="15">
                  <c:v>1276</c:v>
                </c:pt>
                <c:pt idx="16">
                  <c:v>2713</c:v>
                </c:pt>
                <c:pt idx="17">
                  <c:v>3444</c:v>
                </c:pt>
                <c:pt idx="18">
                  <c:v>6270</c:v>
                </c:pt>
                <c:pt idx="19">
                  <c:v>1840</c:v>
                </c:pt>
              </c:numCache>
            </c:numRef>
          </c:val>
        </c:ser>
        <c:dLbls>
          <c:showLegendKey val="0"/>
          <c:showVal val="0"/>
          <c:showCatName val="0"/>
          <c:showSerName val="0"/>
          <c:showPercent val="0"/>
          <c:showBubbleSize val="0"/>
        </c:dLbls>
        <c:gapWidth val="30"/>
        <c:axId val="100962688"/>
        <c:axId val="100964224"/>
      </c:barChart>
      <c:catAx>
        <c:axId val="100962688"/>
        <c:scaling>
          <c:orientation val="maxMin"/>
        </c:scaling>
        <c:delete val="0"/>
        <c:axPos val="l"/>
        <c:numFmt formatCode="General" sourceLinked="1"/>
        <c:majorTickMark val="out"/>
        <c:minorTickMark val="none"/>
        <c:tickLblPos val="nextTo"/>
        <c:spPr>
          <a:ln w="9525">
            <a:noFill/>
          </a:ln>
        </c:spPr>
        <c:txPr>
          <a:bodyPr rot="0" vert="horz"/>
          <a:lstStyle/>
          <a:p>
            <a:pPr>
              <a:defRPr sz="600" b="1" i="0" u="none" strike="noStrike" baseline="0">
                <a:solidFill>
                  <a:schemeClr val="accent1"/>
                </a:solidFill>
                <a:latin typeface="Arial"/>
                <a:ea typeface="Arial"/>
                <a:cs typeface="Arial"/>
              </a:defRPr>
            </a:pPr>
            <a:endParaRPr lang="pt-PT"/>
          </a:p>
        </c:txPr>
        <c:crossAx val="100964224"/>
        <c:crosses val="autoZero"/>
        <c:auto val="1"/>
        <c:lblAlgn val="ctr"/>
        <c:lblOffset val="100"/>
        <c:tickLblSkip val="1"/>
        <c:tickMarkSkip val="1"/>
        <c:noMultiLvlLbl val="0"/>
      </c:catAx>
      <c:valAx>
        <c:axId val="100964224"/>
        <c:scaling>
          <c:orientation val="minMax"/>
          <c:max val="35000"/>
          <c:min val="0"/>
        </c:scaling>
        <c:delete val="0"/>
        <c:axPos val="t"/>
        <c:majorGridlines>
          <c:spPr>
            <a:ln w="3175">
              <a:solidFill>
                <a:srgbClr val="FFF2E5"/>
              </a:solidFill>
              <a:prstDash val="sysDash"/>
            </a:ln>
          </c:spPr>
        </c:majorGridlines>
        <c:numFmt formatCode="#,##0" sourceLinked="1"/>
        <c:majorTickMark val="out"/>
        <c:minorTickMark val="none"/>
        <c:tickLblPos val="none"/>
        <c:spPr>
          <a:ln w="9525">
            <a:noFill/>
          </a:ln>
        </c:spPr>
        <c:txPr>
          <a:bodyPr rot="0" vert="horz"/>
          <a:lstStyle/>
          <a:p>
            <a:pPr>
              <a:defRPr sz="700" b="0" i="0" u="none" strike="noStrike" baseline="0">
                <a:solidFill>
                  <a:srgbClr val="333333"/>
                </a:solidFill>
                <a:latin typeface="Arial"/>
                <a:ea typeface="Arial"/>
                <a:cs typeface="Arial"/>
              </a:defRPr>
            </a:pPr>
            <a:endParaRPr lang="pt-PT"/>
          </a:p>
        </c:txPr>
        <c:crossAx val="100962688"/>
        <c:crosses val="autoZero"/>
        <c:crossBetween val="between"/>
      </c:valAx>
      <c:spPr>
        <a:solidFill>
          <a:schemeClr val="accent6"/>
        </a:solidFill>
        <a:ln w="25400">
          <a:noFill/>
        </a:ln>
      </c:spPr>
    </c:plotArea>
    <c:plotVisOnly val="1"/>
    <c:dispBlanksAs val="gap"/>
    <c:showDLblsOverMax val="0"/>
  </c:chart>
  <c:spPr>
    <a:solidFill>
      <a:schemeClr val="accent5"/>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alignWithMargins="0"/>
    <c:pageMargins b="1" l="0.75000000000001465" r="0.75000000000001465" t="1" header="0" footer="0"/>
    <c:pageSetup/>
  </c:printSettings>
  <c:userShapes r:id="rId1"/>
</c:chartSpace>
</file>

<file path=xl/charts/chart13.xml><?xml version="1.0" encoding="utf-8"?>
<c:chartSpace xmlns:c="http://schemas.openxmlformats.org/drawingml/2006/chart" xmlns:a="http://schemas.openxmlformats.org/drawingml/2006/main" xmlns:r="http://schemas.openxmlformats.org/officeDocument/2006/relationships">
  <c:date1904 val="0"/>
  <c:lang val="pt-PT"/>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5617352614015575E-3"/>
          <c:y val="0"/>
          <c:w val="0.98998887652959489"/>
          <c:h val="0.57699714017843762"/>
        </c:manualLayout>
      </c:layout>
      <c:lineChart>
        <c:grouping val="standard"/>
        <c:varyColors val="0"/>
        <c:ser>
          <c:idx val="0"/>
          <c:order val="0"/>
          <c:spPr>
            <a:ln>
              <a:noFill/>
            </a:ln>
          </c:spPr>
          <c:dLbls>
            <c:dLbl>
              <c:idx val="0"/>
              <c:layout>
                <c:manualLayout>
                  <c:x val="-3.2906904434498521E-2"/>
                  <c:y val="-1.2759863479323619E-2"/>
                </c:manualLayout>
              </c:layout>
              <c:showLegendKey val="0"/>
              <c:showVal val="1"/>
              <c:showCatName val="0"/>
              <c:showSerName val="0"/>
              <c:showPercent val="0"/>
              <c:showBubbleSize val="0"/>
            </c:dLbl>
            <c:dLbl>
              <c:idx val="1"/>
              <c:layout>
                <c:manualLayout>
                  <c:x val="-3.7912524560681289E-2"/>
                  <c:y val="-7.2720694912502201E-3"/>
                </c:manualLayout>
              </c:layout>
              <c:showLegendKey val="0"/>
              <c:showVal val="1"/>
              <c:showCatName val="0"/>
              <c:showSerName val="0"/>
              <c:showPercent val="0"/>
              <c:showBubbleSize val="0"/>
            </c:dLbl>
            <c:dLbl>
              <c:idx val="2"/>
              <c:layout>
                <c:manualLayout>
                  <c:x val="-4.0693333800460724E-2"/>
                  <c:y val="-1.1368757514942427E-2"/>
                </c:manualLayout>
              </c:layout>
              <c:showLegendKey val="0"/>
              <c:showVal val="1"/>
              <c:showCatName val="0"/>
              <c:showSerName val="0"/>
              <c:showPercent val="0"/>
              <c:showBubbleSize val="0"/>
            </c:dLbl>
            <c:dLbl>
              <c:idx val="3"/>
              <c:layout>
                <c:manualLayout>
                  <c:x val="-4.0137218665241926E-2"/>
                  <c:y val="-9.204391059214518E-3"/>
                </c:manualLayout>
              </c:layout>
              <c:showLegendKey val="0"/>
              <c:showVal val="1"/>
              <c:showCatName val="0"/>
              <c:showSerName val="0"/>
              <c:showPercent val="0"/>
              <c:showBubbleSize val="0"/>
            </c:dLbl>
            <c:dLbl>
              <c:idx val="4"/>
              <c:layout>
                <c:manualLayout>
                  <c:x val="-3.9580986748180398E-2"/>
                  <c:y val="-8.0836194058725407E-3"/>
                </c:manualLayout>
              </c:layout>
              <c:showLegendKey val="0"/>
              <c:showVal val="1"/>
              <c:showCatName val="0"/>
              <c:showSerName val="0"/>
              <c:showPercent val="0"/>
              <c:showBubbleSize val="0"/>
            </c:dLbl>
            <c:dLbl>
              <c:idx val="5"/>
              <c:layout>
                <c:manualLayout>
                  <c:x val="-4.0137218665241919E-2"/>
                  <c:y val="-9.6292280683967311E-3"/>
                </c:manualLayout>
              </c:layout>
              <c:showLegendKey val="0"/>
              <c:showVal val="1"/>
              <c:showCatName val="0"/>
              <c:showSerName val="0"/>
              <c:showPercent val="0"/>
              <c:showBubbleSize val="0"/>
            </c:dLbl>
            <c:dLbl>
              <c:idx val="6"/>
              <c:layout>
                <c:manualLayout>
                  <c:x val="-4.0693333800460724E-2"/>
                  <c:y val="-1.0711699074094298E-2"/>
                </c:manualLayout>
              </c:layout>
              <c:showLegendKey val="0"/>
              <c:showVal val="1"/>
              <c:showCatName val="0"/>
              <c:showSerName val="0"/>
              <c:showPercent val="0"/>
              <c:showBubbleSize val="0"/>
            </c:dLbl>
            <c:dLbl>
              <c:idx val="7"/>
              <c:layout>
                <c:manualLayout>
                  <c:x val="-3.9024871612961615E-2"/>
                  <c:y val="-1.0557031056413977E-2"/>
                </c:manualLayout>
              </c:layout>
              <c:showLegendKey val="0"/>
              <c:showVal val="1"/>
              <c:showCatName val="0"/>
              <c:showSerName val="0"/>
              <c:showPercent val="0"/>
              <c:showBubbleSize val="0"/>
            </c:dLbl>
            <c:dLbl>
              <c:idx val="8"/>
              <c:layout>
                <c:manualLayout>
                  <c:x val="-4.0693333800460724E-2"/>
                  <c:y val="-1.2991674674859661E-2"/>
                </c:manualLayout>
              </c:layout>
              <c:showLegendKey val="0"/>
              <c:showVal val="1"/>
              <c:showCatName val="0"/>
              <c:showSerName val="0"/>
              <c:showPercent val="0"/>
              <c:showBubbleSize val="0"/>
            </c:dLbl>
            <c:dLbl>
              <c:idx val="9"/>
              <c:layout>
                <c:manualLayout>
                  <c:x val="-4.0137218665241954E-2"/>
                  <c:y val="-1.4499227606331926E-2"/>
                </c:manualLayout>
              </c:layout>
              <c:showLegendKey val="0"/>
              <c:showVal val="1"/>
              <c:showCatName val="0"/>
              <c:showSerName val="0"/>
              <c:showPercent val="0"/>
              <c:showBubbleSize val="0"/>
            </c:dLbl>
            <c:dLbl>
              <c:idx val="10"/>
              <c:layout>
                <c:manualLayout>
                  <c:x val="-4.0693333800460724E-2"/>
                  <c:y val="-9.204391059214518E-3"/>
                </c:manualLayout>
              </c:layout>
              <c:showLegendKey val="0"/>
              <c:showVal val="1"/>
              <c:showCatName val="0"/>
              <c:showSerName val="0"/>
              <c:showPercent val="0"/>
              <c:showBubbleSize val="0"/>
            </c:dLbl>
            <c:dLbl>
              <c:idx val="11"/>
              <c:layout>
                <c:manualLayout>
                  <c:x val="-4.0137218665241892E-2"/>
                  <c:y val="-1.3184808659721861E-2"/>
                </c:manualLayout>
              </c:layout>
              <c:showLegendKey val="0"/>
              <c:showVal val="1"/>
              <c:showCatName val="0"/>
              <c:showSerName val="0"/>
              <c:showPercent val="0"/>
              <c:showBubbleSize val="0"/>
            </c:dLbl>
            <c:dLbl>
              <c:idx val="12"/>
              <c:layout>
                <c:manualLayout>
                  <c:x val="-4.0693333800460814E-2"/>
                  <c:y val="-1.0247734819580821E-2"/>
                </c:manualLayout>
              </c:layout>
              <c:showLegendKey val="0"/>
              <c:showVal val="1"/>
              <c:showCatName val="0"/>
              <c:showSerName val="0"/>
              <c:showPercent val="0"/>
              <c:showBubbleSize val="0"/>
            </c:dLbl>
            <c:dLbl>
              <c:idx val="13"/>
              <c:layout>
                <c:manualLayout>
                  <c:x val="-3.9024871612961635E-2"/>
                  <c:y val="-5.8031366221283024E-3"/>
                </c:manualLayout>
              </c:layout>
              <c:showLegendKey val="0"/>
              <c:showVal val="1"/>
              <c:showCatName val="0"/>
              <c:showSerName val="0"/>
              <c:showPercent val="0"/>
              <c:showBubbleSize val="0"/>
            </c:dLbl>
            <c:dLbl>
              <c:idx val="14"/>
              <c:layout>
                <c:manualLayout>
                  <c:x val="-3.9580986748180363E-2"/>
                  <c:y val="-8.3156469438430431E-3"/>
                </c:manualLayout>
              </c:layout>
              <c:showLegendKey val="0"/>
              <c:showVal val="1"/>
              <c:showCatName val="0"/>
              <c:showSerName val="0"/>
              <c:showPercent val="0"/>
              <c:showBubbleSize val="0"/>
            </c:dLbl>
            <c:dLbl>
              <c:idx val="15"/>
              <c:layout>
                <c:manualLayout>
                  <c:x val="-4.3474259822082827E-2"/>
                  <c:y val="-3.9483684681477296E-3"/>
                </c:manualLayout>
              </c:layout>
              <c:showLegendKey val="0"/>
              <c:showVal val="1"/>
              <c:showCatName val="0"/>
              <c:showSerName val="0"/>
              <c:showPercent val="0"/>
              <c:showBubbleSize val="0"/>
            </c:dLbl>
            <c:dLbl>
              <c:idx val="16"/>
              <c:layout>
                <c:manualLayout>
                  <c:x val="-3.9580986748180357E-2"/>
                  <c:y val="-6.2669753556319494E-3"/>
                </c:manualLayout>
              </c:layout>
              <c:showLegendKey val="0"/>
              <c:showVal val="1"/>
              <c:showCatName val="0"/>
              <c:showSerName val="0"/>
              <c:showPercent val="0"/>
              <c:showBubbleSize val="0"/>
            </c:dLbl>
            <c:dLbl>
              <c:idx val="17"/>
              <c:layout>
                <c:manualLayout>
                  <c:x val="-4.0137218665241961E-2"/>
                  <c:y val="-1.2760028798864391E-2"/>
                </c:manualLayout>
              </c:layout>
              <c:showLegendKey val="0"/>
              <c:showVal val="1"/>
              <c:showCatName val="0"/>
              <c:showSerName val="0"/>
              <c:showPercent val="0"/>
              <c:showBubbleSize val="0"/>
            </c:dLbl>
            <c:dLbl>
              <c:idx val="18"/>
              <c:layout>
                <c:manualLayout>
                  <c:x val="-4.0693333800460724E-2"/>
                  <c:y val="-7.0400705274413083E-3"/>
                </c:manualLayout>
              </c:layout>
              <c:showLegendKey val="0"/>
              <c:showVal val="1"/>
              <c:showCatName val="0"/>
              <c:showSerName val="0"/>
              <c:showPercent val="0"/>
              <c:showBubbleSize val="0"/>
            </c:dLbl>
            <c:dLbl>
              <c:idx val="19"/>
              <c:layout>
                <c:manualLayout>
                  <c:x val="-1.5829845223481423E-2"/>
                  <c:y val="-1.078898493029379E-2"/>
                </c:manualLayout>
              </c:layout>
              <c:showLegendKey val="0"/>
              <c:showVal val="1"/>
              <c:showCatName val="0"/>
              <c:showSerName val="0"/>
              <c:showPercent val="0"/>
              <c:showBubbleSize val="0"/>
            </c:dLbl>
            <c:numFmt formatCode="0.0" sourceLinked="0"/>
            <c:spPr>
              <a:solidFill>
                <a:srgbClr val="C0C0C0"/>
              </a:solidFill>
              <a:ln w="3175">
                <a:solidFill>
                  <a:srgbClr val="808080"/>
                </a:solidFill>
                <a:prstDash val="solid"/>
              </a:ln>
            </c:spPr>
            <c:txPr>
              <a:bodyPr/>
              <a:lstStyle/>
              <a:p>
                <a:pPr>
                  <a:defRPr sz="700" b="1" i="0" u="none" strike="noStrike" baseline="0">
                    <a:solidFill>
                      <a:schemeClr val="tx2"/>
                    </a:solidFill>
                    <a:latin typeface="Arial"/>
                    <a:ea typeface="Arial"/>
                    <a:cs typeface="Arial"/>
                  </a:defRPr>
                </a:pPr>
                <a:endParaRPr lang="pt-PT"/>
              </a:p>
            </c:txPr>
            <c:showLegendKey val="0"/>
            <c:showVal val="1"/>
            <c:showCatName val="0"/>
            <c:showSerName val="0"/>
            <c:showPercent val="0"/>
            <c:showBubbleSize val="0"/>
            <c:showLeaderLines val="0"/>
          </c:dLbls>
          <c:cat>
            <c:strRef>
              <c:f>'18ssocial'!$AM$8:$AM$27</c:f>
              <c:strCache>
                <c:ptCount val="20"/>
                <c:pt idx="0">
                  <c:v>Aveiro</c:v>
                </c:pt>
                <c:pt idx="1">
                  <c:v>Beja</c:v>
                </c:pt>
                <c:pt idx="2">
                  <c:v>Braga</c:v>
                </c:pt>
                <c:pt idx="3">
                  <c:v>Bragança</c:v>
                </c:pt>
                <c:pt idx="4">
                  <c:v>Castelo Branco</c:v>
                </c:pt>
                <c:pt idx="5">
                  <c:v>Coimbra</c:v>
                </c:pt>
                <c:pt idx="6">
                  <c:v>Évora</c:v>
                </c:pt>
                <c:pt idx="7">
                  <c:v>Faro</c:v>
                </c:pt>
                <c:pt idx="8">
                  <c:v>Guarda</c:v>
                </c:pt>
                <c:pt idx="9">
                  <c:v>Leiria</c:v>
                </c:pt>
                <c:pt idx="10">
                  <c:v>Lisboa</c:v>
                </c:pt>
                <c:pt idx="11">
                  <c:v>Portalegre</c:v>
                </c:pt>
                <c:pt idx="12">
                  <c:v>Porto</c:v>
                </c:pt>
                <c:pt idx="13">
                  <c:v>Santarém</c:v>
                </c:pt>
                <c:pt idx="14">
                  <c:v>Setúbal</c:v>
                </c:pt>
                <c:pt idx="15">
                  <c:v>Viana do Castelo</c:v>
                </c:pt>
                <c:pt idx="16">
                  <c:v>Vila Real</c:v>
                </c:pt>
                <c:pt idx="17">
                  <c:v>Viseu</c:v>
                </c:pt>
                <c:pt idx="18">
                  <c:v>Açores</c:v>
                </c:pt>
                <c:pt idx="19">
                  <c:v>Madeira</c:v>
                </c:pt>
              </c:strCache>
            </c:strRef>
          </c:cat>
          <c:val>
            <c:numRef>
              <c:f>'18ssocial'!$AN$8:$AN$27</c:f>
              <c:numCache>
                <c:formatCode>0.0</c:formatCode>
                <c:ptCount val="20"/>
                <c:pt idx="0">
                  <c:v>119.22440119219701</c:v>
                </c:pt>
                <c:pt idx="1">
                  <c:v>111.071957011259</c:v>
                </c:pt>
                <c:pt idx="2">
                  <c:v>116.963747686613</c:v>
                </c:pt>
                <c:pt idx="3">
                  <c:v>118.552222222222</c:v>
                </c:pt>
                <c:pt idx="4">
                  <c:v>112.121077610274</c:v>
                </c:pt>
                <c:pt idx="5">
                  <c:v>122.20855088153399</c:v>
                </c:pt>
                <c:pt idx="6">
                  <c:v>109.574173959162</c:v>
                </c:pt>
                <c:pt idx="7">
                  <c:v>116.08625676340399</c:v>
                </c:pt>
                <c:pt idx="8">
                  <c:v>109.893252974327</c:v>
                </c:pt>
                <c:pt idx="9">
                  <c:v>115.894384835479</c:v>
                </c:pt>
                <c:pt idx="10">
                  <c:v>115.92980410674301</c:v>
                </c:pt>
                <c:pt idx="11">
                  <c:v>113.129745539631</c:v>
                </c:pt>
                <c:pt idx="12">
                  <c:v>114.05398313563001</c:v>
                </c:pt>
                <c:pt idx="13">
                  <c:v>112.559476190476</c:v>
                </c:pt>
                <c:pt idx="14">
                  <c:v>120.99518082466599</c:v>
                </c:pt>
                <c:pt idx="15">
                  <c:v>117.484417435038</c:v>
                </c:pt>
                <c:pt idx="16">
                  <c:v>117.02006360167201</c:v>
                </c:pt>
                <c:pt idx="17">
                  <c:v>111.742939053729</c:v>
                </c:pt>
                <c:pt idx="18">
                  <c:v>82.390344612131102</c:v>
                </c:pt>
                <c:pt idx="19">
                  <c:v>109.282751662463</c:v>
                </c:pt>
              </c:numCache>
            </c:numRef>
          </c:val>
          <c:smooth val="0"/>
        </c:ser>
        <c:ser>
          <c:idx val="1"/>
          <c:order val="1"/>
          <c:spPr>
            <a:ln>
              <a:solidFill>
                <a:schemeClr val="bg1">
                  <a:lumMod val="50000"/>
                </a:schemeClr>
              </a:solidFill>
            </a:ln>
          </c:spPr>
          <c:marker>
            <c:symbol val="none"/>
          </c:marker>
          <c:cat>
            <c:strRef>
              <c:f>'18ssocial'!$AM$8:$AM$27</c:f>
              <c:strCache>
                <c:ptCount val="20"/>
                <c:pt idx="0">
                  <c:v>Aveiro</c:v>
                </c:pt>
                <c:pt idx="1">
                  <c:v>Beja</c:v>
                </c:pt>
                <c:pt idx="2">
                  <c:v>Braga</c:v>
                </c:pt>
                <c:pt idx="3">
                  <c:v>Bragança</c:v>
                </c:pt>
                <c:pt idx="4">
                  <c:v>Castelo Branco</c:v>
                </c:pt>
                <c:pt idx="5">
                  <c:v>Coimbra</c:v>
                </c:pt>
                <c:pt idx="6">
                  <c:v>Évora</c:v>
                </c:pt>
                <c:pt idx="7">
                  <c:v>Faro</c:v>
                </c:pt>
                <c:pt idx="8">
                  <c:v>Guarda</c:v>
                </c:pt>
                <c:pt idx="9">
                  <c:v>Leiria</c:v>
                </c:pt>
                <c:pt idx="10">
                  <c:v>Lisboa</c:v>
                </c:pt>
                <c:pt idx="11">
                  <c:v>Portalegre</c:v>
                </c:pt>
                <c:pt idx="12">
                  <c:v>Porto</c:v>
                </c:pt>
                <c:pt idx="13">
                  <c:v>Santarém</c:v>
                </c:pt>
                <c:pt idx="14">
                  <c:v>Setúbal</c:v>
                </c:pt>
                <c:pt idx="15">
                  <c:v>Viana do Castelo</c:v>
                </c:pt>
                <c:pt idx="16">
                  <c:v>Vila Real</c:v>
                </c:pt>
                <c:pt idx="17">
                  <c:v>Viseu</c:v>
                </c:pt>
                <c:pt idx="18">
                  <c:v>Açores</c:v>
                </c:pt>
                <c:pt idx="19">
                  <c:v>Madeira</c:v>
                </c:pt>
              </c:strCache>
            </c:strRef>
          </c:cat>
          <c:val>
            <c:numRef>
              <c:f>'18ssocial'!$AO$8:$AO$27</c:f>
              <c:numCache>
                <c:formatCode>0.0</c:formatCode>
                <c:ptCount val="20"/>
                <c:pt idx="0">
                  <c:v>112.34</c:v>
                </c:pt>
                <c:pt idx="1">
                  <c:v>112.34</c:v>
                </c:pt>
                <c:pt idx="2">
                  <c:v>112.34</c:v>
                </c:pt>
                <c:pt idx="3">
                  <c:v>112.34</c:v>
                </c:pt>
                <c:pt idx="4">
                  <c:v>112.34</c:v>
                </c:pt>
                <c:pt idx="5">
                  <c:v>112.34</c:v>
                </c:pt>
                <c:pt idx="6">
                  <c:v>112.34</c:v>
                </c:pt>
                <c:pt idx="7">
                  <c:v>112.34</c:v>
                </c:pt>
                <c:pt idx="8">
                  <c:v>112.34</c:v>
                </c:pt>
                <c:pt idx="9">
                  <c:v>112.34</c:v>
                </c:pt>
                <c:pt idx="10">
                  <c:v>112.34</c:v>
                </c:pt>
                <c:pt idx="11">
                  <c:v>112.34</c:v>
                </c:pt>
                <c:pt idx="12">
                  <c:v>112.34</c:v>
                </c:pt>
                <c:pt idx="13">
                  <c:v>112.34</c:v>
                </c:pt>
                <c:pt idx="14">
                  <c:v>112.34</c:v>
                </c:pt>
                <c:pt idx="15">
                  <c:v>112.34</c:v>
                </c:pt>
                <c:pt idx="16">
                  <c:v>112.34</c:v>
                </c:pt>
                <c:pt idx="17">
                  <c:v>112.34</c:v>
                </c:pt>
                <c:pt idx="18">
                  <c:v>112.34</c:v>
                </c:pt>
                <c:pt idx="19">
                  <c:v>112.34</c:v>
                </c:pt>
              </c:numCache>
            </c:numRef>
          </c:val>
          <c:smooth val="0"/>
        </c:ser>
        <c:dLbls>
          <c:showLegendKey val="0"/>
          <c:showVal val="0"/>
          <c:showCatName val="0"/>
          <c:showSerName val="0"/>
          <c:showPercent val="0"/>
          <c:showBubbleSize val="0"/>
        </c:dLbls>
        <c:marker val="1"/>
        <c:smooth val="0"/>
        <c:axId val="100990336"/>
        <c:axId val="101655680"/>
      </c:lineChart>
      <c:catAx>
        <c:axId val="100990336"/>
        <c:scaling>
          <c:orientation val="minMax"/>
        </c:scaling>
        <c:delete val="0"/>
        <c:axPos val="b"/>
        <c:numFmt formatCode="General" sourceLinked="1"/>
        <c:majorTickMark val="out"/>
        <c:minorTickMark val="none"/>
        <c:tickLblPos val="nextTo"/>
        <c:spPr>
          <a:ln w="9525">
            <a:noFill/>
          </a:ln>
        </c:spPr>
        <c:txPr>
          <a:bodyPr rot="-5400000" vert="horz"/>
          <a:lstStyle/>
          <a:p>
            <a:pPr>
              <a:defRPr sz="700" b="0" i="0" u="none" strike="noStrike" baseline="0">
                <a:solidFill>
                  <a:schemeClr val="accent1"/>
                </a:solidFill>
                <a:latin typeface="Arial"/>
                <a:ea typeface="Arial"/>
                <a:cs typeface="Arial"/>
              </a:defRPr>
            </a:pPr>
            <a:endParaRPr lang="pt-PT"/>
          </a:p>
        </c:txPr>
        <c:crossAx val="101655680"/>
        <c:crosses val="autoZero"/>
        <c:auto val="1"/>
        <c:lblAlgn val="ctr"/>
        <c:lblOffset val="100"/>
        <c:tickLblSkip val="1"/>
        <c:tickMarkSkip val="1"/>
        <c:noMultiLvlLbl val="0"/>
      </c:catAx>
      <c:valAx>
        <c:axId val="101655680"/>
        <c:scaling>
          <c:orientation val="minMax"/>
          <c:min val="82"/>
        </c:scaling>
        <c:delete val="0"/>
        <c:axPos val="l"/>
        <c:numFmt formatCode="0.0" sourceLinked="1"/>
        <c:majorTickMark val="out"/>
        <c:minorTickMark val="none"/>
        <c:tickLblPos val="none"/>
        <c:spPr>
          <a:ln w="9525">
            <a:noFill/>
          </a:ln>
        </c:spPr>
        <c:crossAx val="100990336"/>
        <c:crosses val="autoZero"/>
        <c:crossBetween val="between"/>
      </c:valAx>
      <c:spPr>
        <a:solidFill>
          <a:srgbClr val="EBF7FF"/>
        </a:solidFill>
        <a:ln w="25400">
          <a:noFill/>
        </a:ln>
      </c:spPr>
    </c:plotArea>
    <c:plotVisOnly val="1"/>
    <c:dispBlanksAs val="gap"/>
    <c:showDLblsOverMax val="0"/>
  </c:chart>
  <c:spPr>
    <a:solidFill>
      <a:srgbClr val="EBF7FF"/>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c:pageMargins b="0.75000000000001465" l="0.70000000000000062" r="0.70000000000000062" t="0.75000000000001465" header="0.30000000000000032" footer="0.30000000000000032"/>
    <c:pageSetup paperSize="9" orientation="landscape" horizontalDpi="1200" verticalDpi="1200"/>
  </c:printSettings>
  <c:userShapes r:id="rId1"/>
</c:chartSpace>
</file>

<file path=xl/charts/chart14.xml><?xml version="1.0" encoding="utf-8"?>
<c:chartSpace xmlns:c="http://schemas.openxmlformats.org/drawingml/2006/chart" xmlns:a="http://schemas.openxmlformats.org/drawingml/2006/main" xmlns:r="http://schemas.openxmlformats.org/officeDocument/2006/relationships">
  <c:date1904 val="0"/>
  <c:lang val="pt-P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1" i="0" u="none" strike="noStrike" baseline="0">
                <a:solidFill>
                  <a:schemeClr val="tx2"/>
                </a:solidFill>
                <a:latin typeface="Arial"/>
                <a:ea typeface="Arial"/>
                <a:cs typeface="Arial"/>
              </a:defRPr>
            </a:pPr>
            <a:r>
              <a:rPr lang="pt-PT" baseline="0">
                <a:solidFill>
                  <a:schemeClr val="tx2"/>
                </a:solidFill>
              </a:rPr>
              <a:t>consumidores ...</a:t>
            </a:r>
          </a:p>
        </c:rich>
      </c:tx>
      <c:layout>
        <c:manualLayout>
          <c:xMode val="edge"/>
          <c:yMode val="edge"/>
          <c:x val="8.5106382978723402E-2"/>
          <c:y val="2.7472527472527472E-2"/>
        </c:manualLayout>
      </c:layout>
      <c:overlay val="0"/>
      <c:spPr>
        <a:noFill/>
        <a:ln w="25400">
          <a:noFill/>
        </a:ln>
      </c:spPr>
    </c:title>
    <c:autoTitleDeleted val="0"/>
    <c:plotArea>
      <c:layout>
        <c:manualLayout>
          <c:layoutTarget val="inner"/>
          <c:xMode val="edge"/>
          <c:yMode val="edge"/>
          <c:x val="8.5106382978723707E-2"/>
          <c:y val="0.12637362637359548"/>
          <c:w val="0.9027355623100306"/>
          <c:h val="0.60989010989010994"/>
        </c:manualLayout>
      </c:layout>
      <c:lineChart>
        <c:grouping val="standard"/>
        <c:varyColors val="0"/>
        <c:ser>
          <c:idx val="0"/>
          <c:order val="0"/>
          <c:tx>
            <c:v>perp desemp</c:v>
          </c:tx>
          <c:spPr>
            <a:ln w="25400">
              <a:solidFill>
                <a:schemeClr val="bg1">
                  <a:lumMod val="65000"/>
                </a:schemeClr>
              </a:solidFill>
              <a:prstDash val="solid"/>
            </a:ln>
          </c:spPr>
          <c:marker>
            <c:symbol val="none"/>
          </c:marker>
          <c:cat>
            <c:strLit>
              <c:ptCount val="178"/>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pt idx="144">
                <c:v>jan.15</c:v>
              </c:pt>
              <c:pt idx="145">
                <c:v> </c:v>
              </c:pt>
              <c:pt idx="146">
                <c:v> </c:v>
              </c:pt>
              <c:pt idx="147">
                <c:v> </c:v>
              </c:pt>
              <c:pt idx="148">
                <c:v> </c:v>
              </c:pt>
              <c:pt idx="149">
                <c:v> </c:v>
              </c:pt>
              <c:pt idx="150">
                <c:v>jul.15</c:v>
              </c:pt>
              <c:pt idx="151">
                <c:v> </c:v>
              </c:pt>
              <c:pt idx="152">
                <c:v> </c:v>
              </c:pt>
              <c:pt idx="153">
                <c:v> </c:v>
              </c:pt>
              <c:pt idx="154">
                <c:v> </c:v>
              </c:pt>
              <c:pt idx="155">
                <c:v> </c:v>
              </c:pt>
              <c:pt idx="156">
                <c:v>jan.16</c:v>
              </c:pt>
              <c:pt idx="157">
                <c:v> </c:v>
              </c:pt>
              <c:pt idx="158">
                <c:v> </c:v>
              </c:pt>
              <c:pt idx="159">
                <c:v> </c:v>
              </c:pt>
              <c:pt idx="160">
                <c:v> </c:v>
              </c:pt>
              <c:pt idx="161">
                <c:v> </c:v>
              </c:pt>
              <c:pt idx="162">
                <c:v>jul.16</c:v>
              </c:pt>
              <c:pt idx="163">
                <c:v> </c:v>
              </c:pt>
              <c:pt idx="164">
                <c:v> </c:v>
              </c:pt>
              <c:pt idx="165">
                <c:v> </c:v>
              </c:pt>
              <c:pt idx="166">
                <c:v> </c:v>
              </c:pt>
              <c:pt idx="167">
                <c:v> </c:v>
              </c:pt>
              <c:pt idx="168">
                <c:v> </c:v>
              </c:pt>
              <c:pt idx="169">
                <c:v> </c:v>
              </c:pt>
              <c:pt idx="170">
                <c:v> </c:v>
              </c:pt>
              <c:pt idx="171">
                <c:v> </c:v>
              </c:pt>
              <c:pt idx="172">
                <c:v> </c:v>
              </c:pt>
              <c:pt idx="173">
                <c:v> </c:v>
              </c:pt>
              <c:pt idx="174">
                <c:v> </c:v>
              </c:pt>
              <c:pt idx="175">
                <c:v> </c:v>
              </c:pt>
              <c:pt idx="176">
                <c:v> </c:v>
              </c:pt>
              <c:pt idx="177">
                <c:v> </c:v>
              </c:pt>
            </c:strLit>
          </c:cat>
          <c:val>
            <c:numLit>
              <c:formatCode>0.0</c:formatCode>
              <c:ptCount val="165"/>
              <c:pt idx="0">
                <c:v>60.045337883914435</c:v>
              </c:pt>
              <c:pt idx="1">
                <c:v>63.562004550581101</c:v>
              </c:pt>
              <c:pt idx="2">
                <c:v>66.645337883914422</c:v>
              </c:pt>
              <c:pt idx="3">
                <c:v>67.945337883914434</c:v>
              </c:pt>
              <c:pt idx="4">
                <c:v>65.695337883914434</c:v>
              </c:pt>
              <c:pt idx="5">
                <c:v>62.878671217247778</c:v>
              </c:pt>
              <c:pt idx="6">
                <c:v>59.145337883914436</c:v>
              </c:pt>
              <c:pt idx="7">
                <c:v>56.262004550581104</c:v>
              </c:pt>
              <c:pt idx="8">
                <c:v>54.795337883914435</c:v>
              </c:pt>
              <c:pt idx="9">
                <c:v>55.045337883914442</c:v>
              </c:pt>
              <c:pt idx="10">
                <c:v>56.262004550581111</c:v>
              </c:pt>
              <c:pt idx="11">
                <c:v>56.662004550581116</c:v>
              </c:pt>
              <c:pt idx="12">
                <c:v>57.562004550581115</c:v>
              </c:pt>
              <c:pt idx="13">
                <c:v>58.012004550581111</c:v>
              </c:pt>
              <c:pt idx="14">
                <c:v>58.195337883914441</c:v>
              </c:pt>
              <c:pt idx="15">
                <c:v>57.545337883914442</c:v>
              </c:pt>
              <c:pt idx="16">
                <c:v>55.328671217247773</c:v>
              </c:pt>
              <c:pt idx="17">
                <c:v>50.112004550581105</c:v>
              </c:pt>
              <c:pt idx="18">
                <c:v>44.178671217247768</c:v>
              </c:pt>
              <c:pt idx="19">
                <c:v>40.178671217247768</c:v>
              </c:pt>
              <c:pt idx="20">
                <c:v>40.945337883914441</c:v>
              </c:pt>
              <c:pt idx="21">
                <c:v>43.812004550581101</c:v>
              </c:pt>
              <c:pt idx="22">
                <c:v>47.328671217247773</c:v>
              </c:pt>
              <c:pt idx="23">
                <c:v>49.345337883914432</c:v>
              </c:pt>
              <c:pt idx="24">
                <c:v>50.878671217247764</c:v>
              </c:pt>
              <c:pt idx="25">
                <c:v>50.228671217247772</c:v>
              </c:pt>
              <c:pt idx="26">
                <c:v>47.662004550581109</c:v>
              </c:pt>
              <c:pt idx="27">
                <c:v>44.178671217247775</c:v>
              </c:pt>
              <c:pt idx="28">
                <c:v>42.278671217247769</c:v>
              </c:pt>
              <c:pt idx="29">
                <c:v>44.828671217247773</c:v>
              </c:pt>
              <c:pt idx="30">
                <c:v>49.212004550581099</c:v>
              </c:pt>
              <c:pt idx="31">
                <c:v>52.028671217247769</c:v>
              </c:pt>
              <c:pt idx="32">
                <c:v>52.528671217247769</c:v>
              </c:pt>
              <c:pt idx="33">
                <c:v>51.828671217247773</c:v>
              </c:pt>
              <c:pt idx="34">
                <c:v>53.045337883914435</c:v>
              </c:pt>
              <c:pt idx="35">
                <c:v>54.362004550581098</c:v>
              </c:pt>
              <c:pt idx="36">
                <c:v>55.145337883914436</c:v>
              </c:pt>
              <c:pt idx="37">
                <c:v>54.428671217247775</c:v>
              </c:pt>
              <c:pt idx="38">
                <c:v>51.412004550581109</c:v>
              </c:pt>
              <c:pt idx="39">
                <c:v>48.912004550581109</c:v>
              </c:pt>
              <c:pt idx="40">
                <c:v>46.512004550581104</c:v>
              </c:pt>
              <c:pt idx="41">
                <c:v>46.095337883914446</c:v>
              </c:pt>
              <c:pt idx="42">
                <c:v>45.078671217247773</c:v>
              </c:pt>
              <c:pt idx="43">
                <c:v>43.212004550581106</c:v>
              </c:pt>
              <c:pt idx="44">
                <c:v>40.895337883914436</c:v>
              </c:pt>
              <c:pt idx="45">
                <c:v>40.178671217247768</c:v>
              </c:pt>
              <c:pt idx="46">
                <c:v>40.178671217247768</c:v>
              </c:pt>
              <c:pt idx="47">
                <c:v>40.195337883914441</c:v>
              </c:pt>
              <c:pt idx="48">
                <c:v>39.212004550581106</c:v>
              </c:pt>
              <c:pt idx="49">
                <c:v>38.845337883914446</c:v>
              </c:pt>
              <c:pt idx="50">
                <c:v>41.395337883914436</c:v>
              </c:pt>
              <c:pt idx="51">
                <c:v>42.228671217247772</c:v>
              </c:pt>
              <c:pt idx="52">
                <c:v>41.778671217247769</c:v>
              </c:pt>
              <c:pt idx="53">
                <c:v>41.228671217247779</c:v>
              </c:pt>
              <c:pt idx="54">
                <c:v>41.445337883914441</c:v>
              </c:pt>
              <c:pt idx="55">
                <c:v>42.978671217247772</c:v>
              </c:pt>
              <c:pt idx="56">
                <c:v>43.562004550581101</c:v>
              </c:pt>
              <c:pt idx="57">
                <c:v>44.845337883914432</c:v>
              </c:pt>
              <c:pt idx="58">
                <c:v>45.528671217247769</c:v>
              </c:pt>
              <c:pt idx="59">
                <c:v>46.162004550581095</c:v>
              </c:pt>
              <c:pt idx="60">
                <c:v>47.478671217247758</c:v>
              </c:pt>
              <c:pt idx="61">
                <c:v>48.662004550581095</c:v>
              </c:pt>
              <c:pt idx="62">
                <c:v>47.495337883914431</c:v>
              </c:pt>
              <c:pt idx="63">
                <c:v>46.012004550581104</c:v>
              </c:pt>
              <c:pt idx="64">
                <c:v>46.285615661692219</c:v>
              </c:pt>
              <c:pt idx="65">
                <c:v>48.025893439470003</c:v>
              </c:pt>
              <c:pt idx="66">
                <c:v>50.749504550581122</c:v>
              </c:pt>
              <c:pt idx="67">
                <c:v>49.266171217247781</c:v>
              </c:pt>
              <c:pt idx="68">
                <c:v>45.416171217247786</c:v>
              </c:pt>
              <c:pt idx="69">
                <c:v>45.232837883914449</c:v>
              </c:pt>
              <c:pt idx="70">
                <c:v>51.782837883914453</c:v>
              </c:pt>
              <c:pt idx="71">
                <c:v>61.016171217247781</c:v>
              </c:pt>
              <c:pt idx="72">
                <c:v>68.832837883914451</c:v>
              </c:pt>
              <c:pt idx="73">
                <c:v>76.032837883914453</c:v>
              </c:pt>
              <c:pt idx="74">
                <c:v>79.716171217247776</c:v>
              </c:pt>
              <c:pt idx="75">
                <c:v>78.332837883914451</c:v>
              </c:pt>
              <c:pt idx="76">
                <c:v>73.732837883914442</c:v>
              </c:pt>
              <c:pt idx="77">
                <c:v>69.916171217247779</c:v>
              </c:pt>
              <c:pt idx="78">
                <c:v>64.016171217247773</c:v>
              </c:pt>
              <c:pt idx="79">
                <c:v>57.666171217247786</c:v>
              </c:pt>
              <c:pt idx="80">
                <c:v>52.432837883914452</c:v>
              </c:pt>
              <c:pt idx="81">
                <c:v>50.182837883914452</c:v>
              </c:pt>
              <c:pt idx="82">
                <c:v>51.282837883914453</c:v>
              </c:pt>
              <c:pt idx="83">
                <c:v>54.199504550581118</c:v>
              </c:pt>
              <c:pt idx="84">
                <c:v>55.982837883914449</c:v>
              </c:pt>
              <c:pt idx="85">
                <c:v>56.599504550581116</c:v>
              </c:pt>
              <c:pt idx="86">
                <c:v>55.949504550581118</c:v>
              </c:pt>
              <c:pt idx="87">
                <c:v>55.316171217247785</c:v>
              </c:pt>
              <c:pt idx="88">
                <c:v>54.549504550581112</c:v>
              </c:pt>
              <c:pt idx="89">
                <c:v>54.799504550581112</c:v>
              </c:pt>
              <c:pt idx="90">
                <c:v>56.499504550581115</c:v>
              </c:pt>
              <c:pt idx="91">
                <c:v>55.432837883914452</c:v>
              </c:pt>
              <c:pt idx="92">
                <c:v>52.416171217247779</c:v>
              </c:pt>
              <c:pt idx="93">
                <c:v>53.666171217247786</c:v>
              </c:pt>
              <c:pt idx="94">
                <c:v>57.032837883914453</c:v>
              </c:pt>
              <c:pt idx="95">
                <c:v>62.199504550581118</c:v>
              </c:pt>
              <c:pt idx="96">
                <c:v>63.249504550581122</c:v>
              </c:pt>
              <c:pt idx="97">
                <c:v>62.032837883914453</c:v>
              </c:pt>
              <c:pt idx="98">
                <c:v>60.532837883914453</c:v>
              </c:pt>
              <c:pt idx="99">
                <c:v>60.866171217247789</c:v>
              </c:pt>
              <c:pt idx="100">
                <c:v>61.849504550581109</c:v>
              </c:pt>
              <c:pt idx="101">
                <c:v>63.466171217247769</c:v>
              </c:pt>
              <c:pt idx="102">
                <c:v>63.149504550581106</c:v>
              </c:pt>
              <c:pt idx="103">
                <c:v>63.666171217247779</c:v>
              </c:pt>
              <c:pt idx="104">
                <c:v>64.499504550581108</c:v>
              </c:pt>
              <c:pt idx="105">
                <c:v>67.066171217247771</c:v>
              </c:pt>
              <c:pt idx="106">
                <c:v>70.599504550581102</c:v>
              </c:pt>
              <c:pt idx="107">
                <c:v>72.782837883914439</c:v>
              </c:pt>
              <c:pt idx="108">
                <c:v>73.982837883914442</c:v>
              </c:pt>
              <c:pt idx="109">
                <c:v>74.416171217247779</c:v>
              </c:pt>
              <c:pt idx="110">
                <c:v>74.399504550581113</c:v>
              </c:pt>
              <c:pt idx="111">
                <c:v>72.749504550581108</c:v>
              </c:pt>
              <c:pt idx="112">
                <c:v>71.466171217247776</c:v>
              </c:pt>
              <c:pt idx="113">
                <c:v>69.782837883914439</c:v>
              </c:pt>
              <c:pt idx="114">
                <c:v>68.916171217247765</c:v>
              </c:pt>
              <c:pt idx="115">
                <c:v>67.132837883914434</c:v>
              </c:pt>
              <c:pt idx="116">
                <c:v>67.916171217247779</c:v>
              </c:pt>
              <c:pt idx="117">
                <c:v>70.882837883914434</c:v>
              </c:pt>
              <c:pt idx="118">
                <c:v>72.816171217247771</c:v>
              </c:pt>
              <c:pt idx="119">
                <c:v>74.049504550581119</c:v>
              </c:pt>
              <c:pt idx="120">
                <c:v>72.782837883914453</c:v>
              </c:pt>
              <c:pt idx="121">
                <c:v>71.882837883914462</c:v>
              </c:pt>
              <c:pt idx="122">
                <c:v>70.616171217247782</c:v>
              </c:pt>
              <c:pt idx="123">
                <c:v>68.916171217247779</c:v>
              </c:pt>
              <c:pt idx="124">
                <c:v>68.482837883914442</c:v>
              </c:pt>
              <c:pt idx="125">
                <c:v>66.882837883914448</c:v>
              </c:pt>
              <c:pt idx="126">
                <c:v>63.916171217247786</c:v>
              </c:pt>
              <c:pt idx="127">
                <c:v>57.966171217247791</c:v>
              </c:pt>
              <c:pt idx="128">
                <c:v>50.816171217247785</c:v>
              </c:pt>
              <c:pt idx="129">
                <c:v>46.282837883914453</c:v>
              </c:pt>
              <c:pt idx="130">
                <c:v>43.049504550581112</c:v>
              </c:pt>
              <c:pt idx="131">
                <c:v>39.766171217247781</c:v>
              </c:pt>
              <c:pt idx="132">
                <c:v>32.582837883914458</c:v>
              </c:pt>
              <c:pt idx="133">
                <c:v>25.182837883914456</c:v>
              </c:pt>
              <c:pt idx="134">
                <c:v>22.449504550581121</c:v>
              </c:pt>
              <c:pt idx="135">
                <c:v>22.549504550581123</c:v>
              </c:pt>
              <c:pt idx="136">
                <c:v>21.699504550581121</c:v>
              </c:pt>
              <c:pt idx="137">
                <c:v>16.749504550581118</c:v>
              </c:pt>
              <c:pt idx="138">
                <c:v>12.99950455058112</c:v>
              </c:pt>
              <c:pt idx="139">
                <c:v>12.432837883914452</c:v>
              </c:pt>
              <c:pt idx="140">
                <c:v>13.349504550581118</c:v>
              </c:pt>
              <c:pt idx="141">
                <c:v>14.13283788391445</c:v>
              </c:pt>
              <c:pt idx="142">
                <c:v>12.749504550581117</c:v>
              </c:pt>
              <c:pt idx="143">
                <c:v>13.599504550581122</c:v>
              </c:pt>
              <c:pt idx="144">
                <c:v>14.145300910561637</c:v>
              </c:pt>
              <c:pt idx="145">
                <c:v>14.84299545276542</c:v>
              </c:pt>
              <c:pt idx="146">
                <c:v>11.910259775991129</c:v>
              </c:pt>
              <c:pt idx="147">
                <c:v>11.192677903960364</c:v>
              </c:pt>
              <c:pt idx="148">
                <c:v>10.22937145299384</c:v>
              </c:pt>
              <c:pt idx="149">
                <c:v>9.7178785818101616</c:v>
              </c:pt>
              <c:pt idx="150">
                <c:v>8.4388596806512286</c:v>
              </c:pt>
              <c:pt idx="151">
                <c:v>7.3588429618867037</c:v>
              </c:pt>
              <c:pt idx="152">
                <c:v>7.1993288989302968</c:v>
              </c:pt>
              <c:pt idx="153">
                <c:v>7.811148587216997</c:v>
              </c:pt>
              <c:pt idx="154">
                <c:v>10.082851998909911</c:v>
              </c:pt>
              <c:pt idx="155">
                <c:v>10.857759287918325</c:v>
              </c:pt>
              <c:pt idx="156">
                <c:v>9.330292787088835</c:v>
              </c:pt>
              <c:pt idx="157">
                <c:v>6.5123096295275191</c:v>
              </c:pt>
              <c:pt idx="158">
                <c:v>5.6946757437587463</c:v>
              </c:pt>
              <c:pt idx="159">
                <c:v>5.7300883709380228</c:v>
              </c:pt>
              <c:pt idx="160">
                <c:v>6.6243175043699694</c:v>
              </c:pt>
              <c:pt idx="161">
                <c:v>7.9751248866932061</c:v>
              </c:pt>
              <c:pt idx="162">
                <c:v>8.5111870487843504</c:v>
              </c:pt>
              <c:pt idx="163">
                <c:v>8.8907257595626934</c:v>
              </c:pt>
              <c:pt idx="164">
                <c:v>7.4526817777957435</c:v>
              </c:pt>
            </c:numLit>
          </c:val>
          <c:smooth val="0"/>
        </c:ser>
        <c:ser>
          <c:idx val="1"/>
          <c:order val="1"/>
          <c:tx>
            <c:v>iconfianca</c:v>
          </c:tx>
          <c:spPr>
            <a:ln w="25400">
              <a:solidFill>
                <a:schemeClr val="accent2"/>
              </a:solidFill>
              <a:prstDash val="solid"/>
            </a:ln>
          </c:spPr>
          <c:marker>
            <c:symbol val="none"/>
          </c:marker>
          <c:cat>
            <c:strLit>
              <c:ptCount val="178"/>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pt idx="144">
                <c:v>jan.15</c:v>
              </c:pt>
              <c:pt idx="145">
                <c:v> </c:v>
              </c:pt>
              <c:pt idx="146">
                <c:v> </c:v>
              </c:pt>
              <c:pt idx="147">
                <c:v> </c:v>
              </c:pt>
              <c:pt idx="148">
                <c:v> </c:v>
              </c:pt>
              <c:pt idx="149">
                <c:v> </c:v>
              </c:pt>
              <c:pt idx="150">
                <c:v>jul.15</c:v>
              </c:pt>
              <c:pt idx="151">
                <c:v> </c:v>
              </c:pt>
              <c:pt idx="152">
                <c:v> </c:v>
              </c:pt>
              <c:pt idx="153">
                <c:v> </c:v>
              </c:pt>
              <c:pt idx="154">
                <c:v> </c:v>
              </c:pt>
              <c:pt idx="155">
                <c:v> </c:v>
              </c:pt>
              <c:pt idx="156">
                <c:v>jan.16</c:v>
              </c:pt>
              <c:pt idx="157">
                <c:v> </c:v>
              </c:pt>
              <c:pt idx="158">
                <c:v> </c:v>
              </c:pt>
              <c:pt idx="159">
                <c:v> </c:v>
              </c:pt>
              <c:pt idx="160">
                <c:v> </c:v>
              </c:pt>
              <c:pt idx="161">
                <c:v> </c:v>
              </c:pt>
              <c:pt idx="162">
                <c:v>jul.16</c:v>
              </c:pt>
              <c:pt idx="163">
                <c:v> </c:v>
              </c:pt>
              <c:pt idx="164">
                <c:v> </c:v>
              </c:pt>
              <c:pt idx="165">
                <c:v> </c:v>
              </c:pt>
              <c:pt idx="166">
                <c:v> </c:v>
              </c:pt>
              <c:pt idx="167">
                <c:v> </c:v>
              </c:pt>
              <c:pt idx="168">
                <c:v> </c:v>
              </c:pt>
              <c:pt idx="169">
                <c:v> </c:v>
              </c:pt>
              <c:pt idx="170">
                <c:v> </c:v>
              </c:pt>
              <c:pt idx="171">
                <c:v> </c:v>
              </c:pt>
              <c:pt idx="172">
                <c:v> </c:v>
              </c:pt>
              <c:pt idx="173">
                <c:v> </c:v>
              </c:pt>
              <c:pt idx="174">
                <c:v> </c:v>
              </c:pt>
              <c:pt idx="175">
                <c:v> </c:v>
              </c:pt>
              <c:pt idx="176">
                <c:v> </c:v>
              </c:pt>
              <c:pt idx="177">
                <c:v> </c:v>
              </c:pt>
            </c:strLit>
          </c:cat>
          <c:val>
            <c:numLit>
              <c:formatCode>0.0</c:formatCode>
              <c:ptCount val="165"/>
              <c:pt idx="0">
                <c:v>-32.750529923888287</c:v>
              </c:pt>
              <c:pt idx="1">
                <c:v>-34.050529923888284</c:v>
              </c:pt>
              <c:pt idx="2">
                <c:v>-36.042196590554944</c:v>
              </c:pt>
              <c:pt idx="3">
                <c:v>-36.733863257221621</c:v>
              </c:pt>
              <c:pt idx="4">
                <c:v>-35.929696590554954</c:v>
              </c:pt>
              <c:pt idx="5">
                <c:v>-33.892196590554953</c:v>
              </c:pt>
              <c:pt idx="6">
                <c:v>-31.804696590554951</c:v>
              </c:pt>
              <c:pt idx="7">
                <c:v>-30.308863257221617</c:v>
              </c:pt>
              <c:pt idx="8">
                <c:v>-29.308863257221617</c:v>
              </c:pt>
              <c:pt idx="9">
                <c:v>-26.838029923888289</c:v>
              </c:pt>
              <c:pt idx="10">
                <c:v>-25.867196590554954</c:v>
              </c:pt>
              <c:pt idx="11">
                <c:v>-24.996363257221621</c:v>
              </c:pt>
              <c:pt idx="12">
                <c:v>-26.504696590554953</c:v>
              </c:pt>
              <c:pt idx="13">
                <c:v>-26.533863257221622</c:v>
              </c:pt>
              <c:pt idx="14">
                <c:v>-26.779696590554952</c:v>
              </c:pt>
              <c:pt idx="15">
                <c:v>-27.279696590554952</c:v>
              </c:pt>
              <c:pt idx="16">
                <c:v>-27.217196590554952</c:v>
              </c:pt>
              <c:pt idx="17">
                <c:v>-25.829696590554949</c:v>
              </c:pt>
              <c:pt idx="18">
                <c:v>-23.704696590554956</c:v>
              </c:pt>
              <c:pt idx="19">
                <c:v>-22.267196590554949</c:v>
              </c:pt>
              <c:pt idx="20">
                <c:v>-22.388029923888286</c:v>
              </c:pt>
              <c:pt idx="21">
                <c:v>-23.596363257221622</c:v>
              </c:pt>
              <c:pt idx="22">
                <c:v>-25.179696590554954</c:v>
              </c:pt>
              <c:pt idx="23">
                <c:v>-26.675529923888281</c:v>
              </c:pt>
              <c:pt idx="24">
                <c:v>-27.333863257221619</c:v>
              </c:pt>
              <c:pt idx="25">
                <c:v>-26.792196590554951</c:v>
              </c:pt>
              <c:pt idx="26">
                <c:v>-24.754696590554957</c:v>
              </c:pt>
              <c:pt idx="27">
                <c:v>-22.179696590554954</c:v>
              </c:pt>
              <c:pt idx="28">
                <c:v>-20.900529923888286</c:v>
              </c:pt>
              <c:pt idx="29">
                <c:v>-24.113029923888288</c:v>
              </c:pt>
              <c:pt idx="30">
                <c:v>-28.567196590554953</c:v>
              </c:pt>
              <c:pt idx="31">
                <c:v>-32.213029923888286</c:v>
              </c:pt>
              <c:pt idx="32">
                <c:v>-32.421363257221621</c:v>
              </c:pt>
              <c:pt idx="33">
                <c:v>-31.783863257221622</c:v>
              </c:pt>
              <c:pt idx="34">
                <c:v>-31.488029923888288</c:v>
              </c:pt>
              <c:pt idx="35">
                <c:v>-31.458863257221619</c:v>
              </c:pt>
              <c:pt idx="36">
                <c:v>-31.679696590554951</c:v>
              </c:pt>
              <c:pt idx="37">
                <c:v>-30.550529923888288</c:v>
              </c:pt>
              <c:pt idx="38">
                <c:v>-28.296363257221618</c:v>
              </c:pt>
              <c:pt idx="39">
                <c:v>-26.64219659055496</c:v>
              </c:pt>
              <c:pt idx="40">
                <c:v>-26.317196590554953</c:v>
              </c:pt>
              <c:pt idx="41">
                <c:v>-26.692196590554953</c:v>
              </c:pt>
              <c:pt idx="42">
                <c:v>-26.275529923888286</c:v>
              </c:pt>
              <c:pt idx="43">
                <c:v>-24.533863257221622</c:v>
              </c:pt>
              <c:pt idx="44">
                <c:v>-22.375529923888283</c:v>
              </c:pt>
              <c:pt idx="45">
                <c:v>-21.154696590554952</c:v>
              </c:pt>
              <c:pt idx="46">
                <c:v>-21.463029923888286</c:v>
              </c:pt>
              <c:pt idx="47">
                <c:v>-21.521363257221619</c:v>
              </c:pt>
              <c:pt idx="48">
                <c:v>-21.842196590554948</c:v>
              </c:pt>
              <c:pt idx="49">
                <c:v>-21.904696590554948</c:v>
              </c:pt>
              <c:pt idx="50">
                <c:v>-23.704696590554949</c:v>
              </c:pt>
              <c:pt idx="51">
                <c:v>-23.917196590554951</c:v>
              </c:pt>
              <c:pt idx="52">
                <c:v>-23.525529923888286</c:v>
              </c:pt>
              <c:pt idx="53">
                <c:v>-23.358863257221618</c:v>
              </c:pt>
              <c:pt idx="54">
                <c:v>-23.700529923888286</c:v>
              </c:pt>
              <c:pt idx="55">
                <c:v>-25.083863257221619</c:v>
              </c:pt>
              <c:pt idx="56">
                <c:v>-26.025529923888286</c:v>
              </c:pt>
              <c:pt idx="57">
                <c:v>-27.283863257221615</c:v>
              </c:pt>
              <c:pt idx="58">
                <c:v>-28.404696590554948</c:v>
              </c:pt>
              <c:pt idx="59">
                <c:v>-29.750529923888283</c:v>
              </c:pt>
              <c:pt idx="60">
                <c:v>-31.950529923888283</c:v>
              </c:pt>
              <c:pt idx="61">
                <c:v>-33.033863257221618</c:v>
              </c:pt>
              <c:pt idx="62">
                <c:v>-33.429696590554947</c:v>
              </c:pt>
              <c:pt idx="63">
                <c:v>-32.288029923888288</c:v>
              </c:pt>
              <c:pt idx="64">
                <c:v>-30.826918812777176</c:v>
              </c:pt>
              <c:pt idx="65">
                <c:v>-32.032474368332736</c:v>
              </c:pt>
              <c:pt idx="66">
                <c:v>-33.854696590554958</c:v>
              </c:pt>
              <c:pt idx="67">
                <c:v>-34.054696590554947</c:v>
              </c:pt>
              <c:pt idx="68">
                <c:v>-30.063029923888291</c:v>
              </c:pt>
              <c:pt idx="69">
                <c:v>-28.850529923888285</c:v>
              </c:pt>
              <c:pt idx="70">
                <c:v>-31.092196590554948</c:v>
              </c:pt>
              <c:pt idx="71">
                <c:v>-36.225529923888281</c:v>
              </c:pt>
              <c:pt idx="72">
                <c:v>-39.62552992388828</c:v>
              </c:pt>
              <c:pt idx="73">
                <c:v>-43.558863257221617</c:v>
              </c:pt>
              <c:pt idx="74">
                <c:v>-44.583863257221616</c:v>
              </c:pt>
              <c:pt idx="75">
                <c:v>-43.021363257221623</c:v>
              </c:pt>
              <c:pt idx="76">
                <c:v>-39.775529923888286</c:v>
              </c:pt>
              <c:pt idx="77">
                <c:v>-37.017196590554953</c:v>
              </c:pt>
              <c:pt idx="78">
                <c:v>-32.896363257221616</c:v>
              </c:pt>
              <c:pt idx="79">
                <c:v>-27.896363257221623</c:v>
              </c:pt>
              <c:pt idx="80">
                <c:v>-23.050529923888291</c:v>
              </c:pt>
              <c:pt idx="81">
                <c:v>-20.563029923888291</c:v>
              </c:pt>
              <c:pt idx="82">
                <c:v>-20.913029923888288</c:v>
              </c:pt>
              <c:pt idx="83">
                <c:v>-23.600529923888288</c:v>
              </c:pt>
              <c:pt idx="84">
                <c:v>-25.829696590554956</c:v>
              </c:pt>
              <c:pt idx="85">
                <c:v>-27.942196590554953</c:v>
              </c:pt>
              <c:pt idx="86">
                <c:v>-30.588029923888286</c:v>
              </c:pt>
              <c:pt idx="87">
                <c:v>-30.233863257221618</c:v>
              </c:pt>
              <c:pt idx="88">
                <c:v>-31.888029923888286</c:v>
              </c:pt>
              <c:pt idx="89">
                <c:v>-33.646363257221623</c:v>
              </c:pt>
              <c:pt idx="90">
                <c:v>-35.521363257221623</c:v>
              </c:pt>
              <c:pt idx="91">
                <c:v>-33.917196590554958</c:v>
              </c:pt>
              <c:pt idx="92">
                <c:v>-30.988029923888288</c:v>
              </c:pt>
              <c:pt idx="93">
                <c:v>-33.57552992388829</c:v>
              </c:pt>
              <c:pt idx="94">
                <c:v>-38.43802992388828</c:v>
              </c:pt>
              <c:pt idx="95">
                <c:v>-43.721363257221618</c:v>
              </c:pt>
              <c:pt idx="96">
                <c:v>-44.204696590554953</c:v>
              </c:pt>
              <c:pt idx="97">
                <c:v>-42.629696590554957</c:v>
              </c:pt>
              <c:pt idx="98">
                <c:v>-41.967196590554956</c:v>
              </c:pt>
              <c:pt idx="99">
                <c:v>-43.033863257221618</c:v>
              </c:pt>
              <c:pt idx="100">
                <c:v>-43.838029923888286</c:v>
              </c:pt>
              <c:pt idx="101">
                <c:v>-44.229696590554944</c:v>
              </c:pt>
              <c:pt idx="102">
                <c:v>-42.683863257221617</c:v>
              </c:pt>
              <c:pt idx="103">
                <c:v>-42.69219659055495</c:v>
              </c:pt>
              <c:pt idx="104">
                <c:v>-44.375529923888287</c:v>
              </c:pt>
              <c:pt idx="105">
                <c:v>-46.517196590554953</c:v>
              </c:pt>
              <c:pt idx="106">
                <c:v>-49.517196590554953</c:v>
              </c:pt>
              <c:pt idx="107">
                <c:v>-50.358863257221621</c:v>
              </c:pt>
              <c:pt idx="108">
                <c:v>-50.617196590554954</c:v>
              </c:pt>
              <c:pt idx="109">
                <c:v>-49.350529923888281</c:v>
              </c:pt>
              <c:pt idx="110">
                <c:v>-48.054696590554954</c:v>
              </c:pt>
              <c:pt idx="111">
                <c:v>-46.892196590554953</c:v>
              </c:pt>
              <c:pt idx="112">
                <c:v>-46.167196590554944</c:v>
              </c:pt>
              <c:pt idx="113">
                <c:v>-45.100529923888281</c:v>
              </c:pt>
              <c:pt idx="114">
                <c:v>-43.93802992388828</c:v>
              </c:pt>
              <c:pt idx="115">
                <c:v>-42.788029923888281</c:v>
              </c:pt>
              <c:pt idx="116">
                <c:v>-45.008863257221627</c:v>
              </c:pt>
              <c:pt idx="117">
                <c:v>-48.842196590554956</c:v>
              </c:pt>
              <c:pt idx="118">
                <c:v>-52.529696590554956</c:v>
              </c:pt>
              <c:pt idx="119">
                <c:v>-53.329696590554953</c:v>
              </c:pt>
              <c:pt idx="120">
                <c:v>-52.225529923888296</c:v>
              </c:pt>
              <c:pt idx="121">
                <c:v>-49.89219659055496</c:v>
              </c:pt>
              <c:pt idx="122">
                <c:v>-48.904696590554956</c:v>
              </c:pt>
              <c:pt idx="123">
                <c:v>-47.742196590554954</c:v>
              </c:pt>
              <c:pt idx="124">
                <c:v>-48.558863257221617</c:v>
              </c:pt>
              <c:pt idx="125">
                <c:v>-47.43802992388828</c:v>
              </c:pt>
              <c:pt idx="126">
                <c:v>-46.296363257221621</c:v>
              </c:pt>
              <c:pt idx="127">
                <c:v>-42.575529923888283</c:v>
              </c:pt>
              <c:pt idx="128">
                <c:v>-38.842196590554956</c:v>
              </c:pt>
              <c:pt idx="129">
                <c:v>-36.396363257221616</c:v>
              </c:pt>
              <c:pt idx="130">
                <c:v>-35.38802992388829</c:v>
              </c:pt>
              <c:pt idx="131">
                <c:v>-34.00052992388828</c:v>
              </c:pt>
              <c:pt idx="132">
                <c:v>-30.250529923888283</c:v>
              </c:pt>
              <c:pt idx="133">
                <c:v>-26.442196590554957</c:v>
              </c:pt>
              <c:pt idx="134">
                <c:v>-24.608863257221618</c:v>
              </c:pt>
              <c:pt idx="135">
                <c:v>-24.13386325722162</c:v>
              </c:pt>
              <c:pt idx="136">
                <c:v>-22.950529923888286</c:v>
              </c:pt>
              <c:pt idx="137">
                <c:v>-21.179696590554958</c:v>
              </c:pt>
              <c:pt idx="138">
                <c:v>-18.888029923888286</c:v>
              </c:pt>
              <c:pt idx="139">
                <c:v>-19.063029923888287</c:v>
              </c:pt>
              <c:pt idx="140">
                <c:v>-18.158863257221622</c:v>
              </c:pt>
              <c:pt idx="141">
                <c:v>-17.554696590554954</c:v>
              </c:pt>
              <c:pt idx="142">
                <c:v>-16.444171775100742</c:v>
              </c:pt>
              <c:pt idx="143">
                <c:v>-16.702674336308785</c:v>
              </c:pt>
              <c:pt idx="144">
                <c:v>-15.365329044008329</c:v>
              </c:pt>
              <c:pt idx="145">
                <c:v>-13.72310231032562</c:v>
              </c:pt>
              <c:pt idx="146">
                <c:v>-11.522540218764627</c:v>
              </c:pt>
              <c:pt idx="147">
                <c:v>-11.870241180687437</c:v>
              </c:pt>
              <c:pt idx="148">
                <c:v>-12.104550543081052</c:v>
              </c:pt>
              <c:pt idx="149">
                <c:v>-12.434193600612616</c:v>
              </c:pt>
              <c:pt idx="150">
                <c:v>-12.617699143045209</c:v>
              </c:pt>
              <c:pt idx="151">
                <c:v>-11.697073846167717</c:v>
              </c:pt>
              <c:pt idx="152">
                <c:v>-11.225922083721308</c:v>
              </c:pt>
              <c:pt idx="153">
                <c:v>-11.240809631340829</c:v>
              </c:pt>
              <c:pt idx="154">
                <c:v>-13.736829478667772</c:v>
              </c:pt>
              <c:pt idx="155">
                <c:v>-14.141007070688538</c:v>
              </c:pt>
              <c:pt idx="156">
                <c:v>-12.616816443911418</c:v>
              </c:pt>
              <c:pt idx="157">
                <c:v>-11.283762742717558</c:v>
              </c:pt>
              <c:pt idx="158">
                <c:v>-11.270460909771925</c:v>
              </c:pt>
              <c:pt idx="159">
                <c:v>-12.371079072376498</c:v>
              </c:pt>
              <c:pt idx="160">
                <c:v>-11.887589285746492</c:v>
              </c:pt>
              <c:pt idx="161">
                <c:v>-12.62741419520183</c:v>
              </c:pt>
              <c:pt idx="162">
                <c:v>-12.972060245833278</c:v>
              </c:pt>
              <c:pt idx="163">
                <c:v>-13.251260494122592</c:v>
              </c:pt>
              <c:pt idx="164">
                <c:v>-12.387785044482669</c:v>
              </c:pt>
            </c:numLit>
          </c:val>
          <c:smooth val="0"/>
        </c:ser>
        <c:dLbls>
          <c:showLegendKey val="0"/>
          <c:showVal val="0"/>
          <c:showCatName val="0"/>
          <c:showSerName val="0"/>
          <c:showPercent val="0"/>
          <c:showBubbleSize val="0"/>
        </c:dLbls>
        <c:marker val="1"/>
        <c:smooth val="0"/>
        <c:axId val="101212544"/>
        <c:axId val="101214080"/>
      </c:lineChart>
      <c:catAx>
        <c:axId val="101212544"/>
        <c:scaling>
          <c:orientation val="minMax"/>
        </c:scaling>
        <c:delete val="0"/>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101214080"/>
        <c:crosses val="autoZero"/>
        <c:auto val="1"/>
        <c:lblAlgn val="ctr"/>
        <c:lblOffset val="100"/>
        <c:tickLblSkip val="6"/>
        <c:tickMarkSkip val="1"/>
        <c:noMultiLvlLbl val="0"/>
      </c:catAx>
      <c:valAx>
        <c:axId val="101214080"/>
        <c:scaling>
          <c:orientation val="minMax"/>
          <c:max val="85"/>
          <c:min val="-75"/>
        </c:scaling>
        <c:delete val="0"/>
        <c:axPos val="l"/>
        <c:numFmt formatCode="0" sourceLinked="0"/>
        <c:majorTickMark val="none"/>
        <c:min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101212544"/>
        <c:crosses val="autoZero"/>
        <c:crossBetween val="between"/>
        <c:majorUnit val="40"/>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showDLblsOverMax val="0"/>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5.xml><?xml version="1.0" encoding="utf-8"?>
<c:chartSpace xmlns:c="http://schemas.openxmlformats.org/drawingml/2006/chart" xmlns:a="http://schemas.openxmlformats.org/drawingml/2006/main" xmlns:r="http://schemas.openxmlformats.org/officeDocument/2006/relationships">
  <c:date1904 val="0"/>
  <c:lang val="pt-P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indicador de clima económico</a:t>
            </a:r>
            <a:endParaRPr lang="pt-PT" sz="1000" b="1" i="0" u="none" strike="noStrike" baseline="0">
              <a:solidFill>
                <a:schemeClr val="tx2"/>
              </a:solidFill>
              <a:latin typeface="Arial"/>
              <a:cs typeface="Arial"/>
            </a:endParaRPr>
          </a:p>
          <a:p>
            <a:pPr>
              <a:defRPr sz="800" b="0" i="0" u="none" strike="noStrike" baseline="0">
                <a:solidFill>
                  <a:schemeClr val="tx2"/>
                </a:solidFill>
                <a:latin typeface="Arial"/>
                <a:ea typeface="Arial"/>
                <a:cs typeface="Arial"/>
              </a:defRPr>
            </a:pPr>
            <a:r>
              <a:rPr lang="pt-PT" sz="700" b="0" i="0" u="none" strike="noStrike" baseline="0">
                <a:solidFill>
                  <a:schemeClr val="tx2"/>
                </a:solidFill>
                <a:latin typeface="Arial"/>
                <a:cs typeface="Arial"/>
              </a:rPr>
              <a:t>(sre/mm3m/%)</a:t>
            </a:r>
          </a:p>
        </c:rich>
      </c:tx>
      <c:layout>
        <c:manualLayout>
          <c:xMode val="edge"/>
          <c:yMode val="edge"/>
          <c:x val="0.25825891524038536"/>
          <c:y val="2.6881720430107652E-2"/>
        </c:manualLayout>
      </c:layout>
      <c:overlay val="0"/>
      <c:spPr>
        <a:noFill/>
        <a:ln w="25400">
          <a:noFill/>
        </a:ln>
      </c:spPr>
    </c:title>
    <c:autoTitleDeleted val="0"/>
    <c:plotArea>
      <c:layout>
        <c:manualLayout>
          <c:layoutTarget val="inner"/>
          <c:xMode val="edge"/>
          <c:yMode val="edge"/>
          <c:x val="6.8862376120380514E-2"/>
          <c:y val="0.1612911694134819"/>
          <c:w val="0.91916302038942677"/>
          <c:h val="0.57527220387774058"/>
        </c:manualLayout>
      </c:layout>
      <c:lineChart>
        <c:grouping val="standard"/>
        <c:varyColors val="0"/>
        <c:ser>
          <c:idx val="0"/>
          <c:order val="0"/>
          <c:tx>
            <c:v>Clima</c:v>
          </c:tx>
          <c:spPr>
            <a:ln w="25400">
              <a:solidFill>
                <a:schemeClr val="accent2"/>
              </a:solidFill>
              <a:prstDash val="solid"/>
            </a:ln>
          </c:spPr>
          <c:marker>
            <c:symbol val="none"/>
          </c:marker>
          <c:dLbls>
            <c:delete val="1"/>
          </c:dLbls>
          <c:cat>
            <c:strLit>
              <c:ptCount val="178"/>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pt idx="144">
                <c:v>jan.15</c:v>
              </c:pt>
              <c:pt idx="145">
                <c:v> </c:v>
              </c:pt>
              <c:pt idx="146">
                <c:v> </c:v>
              </c:pt>
              <c:pt idx="147">
                <c:v> </c:v>
              </c:pt>
              <c:pt idx="148">
                <c:v> </c:v>
              </c:pt>
              <c:pt idx="149">
                <c:v> </c:v>
              </c:pt>
              <c:pt idx="150">
                <c:v>jul.15</c:v>
              </c:pt>
              <c:pt idx="151">
                <c:v> </c:v>
              </c:pt>
              <c:pt idx="152">
                <c:v> </c:v>
              </c:pt>
              <c:pt idx="153">
                <c:v> </c:v>
              </c:pt>
              <c:pt idx="154">
                <c:v> </c:v>
              </c:pt>
              <c:pt idx="155">
                <c:v> </c:v>
              </c:pt>
              <c:pt idx="156">
                <c:v>jan.16</c:v>
              </c:pt>
              <c:pt idx="157">
                <c:v> </c:v>
              </c:pt>
              <c:pt idx="158">
                <c:v> </c:v>
              </c:pt>
              <c:pt idx="159">
                <c:v> </c:v>
              </c:pt>
              <c:pt idx="160">
                <c:v> </c:v>
              </c:pt>
              <c:pt idx="161">
                <c:v> </c:v>
              </c:pt>
              <c:pt idx="162">
                <c:v>jul.16</c:v>
              </c:pt>
              <c:pt idx="163">
                <c:v> </c:v>
              </c:pt>
              <c:pt idx="164">
                <c:v> </c:v>
              </c:pt>
              <c:pt idx="165">
                <c:v> </c:v>
              </c:pt>
              <c:pt idx="166">
                <c:v> </c:v>
              </c:pt>
              <c:pt idx="167">
                <c:v> </c:v>
              </c:pt>
              <c:pt idx="168">
                <c:v> </c:v>
              </c:pt>
              <c:pt idx="169">
                <c:v> </c:v>
              </c:pt>
              <c:pt idx="170">
                <c:v> </c:v>
              </c:pt>
              <c:pt idx="171">
                <c:v> </c:v>
              </c:pt>
              <c:pt idx="172">
                <c:v> </c:v>
              </c:pt>
              <c:pt idx="173">
                <c:v> </c:v>
              </c:pt>
              <c:pt idx="174">
                <c:v> </c:v>
              </c:pt>
              <c:pt idx="175">
                <c:v> </c:v>
              </c:pt>
              <c:pt idx="176">
                <c:v> </c:v>
              </c:pt>
              <c:pt idx="177">
                <c:v> </c:v>
              </c:pt>
            </c:strLit>
          </c:cat>
          <c:val>
            <c:numLit>
              <c:formatCode>0.0</c:formatCode>
              <c:ptCount val="165"/>
              <c:pt idx="0">
                <c:v>-0.41370187773367673</c:v>
              </c:pt>
              <c:pt idx="1">
                <c:v>-0.24933797963415971</c:v>
              </c:pt>
              <c:pt idx="2">
                <c:v>-0.39846945184438887</c:v>
              </c:pt>
              <c:pt idx="3">
                <c:v>-0.34142692981095968</c:v>
              </c:pt>
              <c:pt idx="4">
                <c:v>-0.58911503671062804</c:v>
              </c:pt>
              <c:pt idx="5">
                <c:v>-0.49767116442231835</c:v>
              </c:pt>
              <c:pt idx="6">
                <c:v>-0.41931741127101513</c:v>
              </c:pt>
              <c:pt idx="7">
                <c:v>-0.14574007688204077</c:v>
              </c:pt>
              <c:pt idx="8">
                <c:v>8.050541584575209E-2</c:v>
              </c:pt>
              <c:pt idx="9">
                <c:v>0.38435163366058112</c:v>
              </c:pt>
              <c:pt idx="10">
                <c:v>0.48557552197862514</c:v>
              </c:pt>
              <c:pt idx="11">
                <c:v>0.49739979044573795</c:v>
              </c:pt>
              <c:pt idx="12">
                <c:v>0.39792937284357821</c:v>
              </c:pt>
              <c:pt idx="13">
                <c:v>0.37110461220070601</c:v>
              </c:pt>
              <c:pt idx="14">
                <c:v>0.40636627557645266</c:v>
              </c:pt>
              <c:pt idx="15">
                <c:v>0.57823007985867403</c:v>
              </c:pt>
              <c:pt idx="16">
                <c:v>0.88066821326166189</c:v>
              </c:pt>
              <c:pt idx="17">
                <c:v>1.0737684984767557</c:v>
              </c:pt>
              <c:pt idx="18">
                <c:v>1.1790912483613798</c:v>
              </c:pt>
              <c:pt idx="19">
                <c:v>1.2158182301839953</c:v>
              </c:pt>
              <c:pt idx="20">
                <c:v>1.2568952020342061</c:v>
              </c:pt>
              <c:pt idx="21">
                <c:v>1.1837488141805961</c:v>
              </c:pt>
              <c:pt idx="22">
                <c:v>0.93776892112704713</c:v>
              </c:pt>
              <c:pt idx="23">
                <c:v>0.6981713294218076</c:v>
              </c:pt>
              <c:pt idx="24">
                <c:v>0.62128997630656235</c:v>
              </c:pt>
              <c:pt idx="25">
                <c:v>0.71441897347369632</c:v>
              </c:pt>
              <c:pt idx="26">
                <c:v>0.8873150954829927</c:v>
              </c:pt>
              <c:pt idx="27">
                <c:v>0.9264660467693987</c:v>
              </c:pt>
              <c:pt idx="28">
                <c:v>0.89886307639800811</c:v>
              </c:pt>
              <c:pt idx="29">
                <c:v>0.71211671423057865</c:v>
              </c:pt>
              <c:pt idx="30">
                <c:v>0.38115970479246813</c:v>
              </c:pt>
              <c:pt idx="31">
                <c:v>0.18712895534380922</c:v>
              </c:pt>
              <c:pt idx="32">
                <c:v>0.11307888603132761</c:v>
              </c:pt>
              <c:pt idx="33">
                <c:v>0.28100006718650639</c:v>
              </c:pt>
              <c:pt idx="34">
                <c:v>0.19038015681155668</c:v>
              </c:pt>
              <c:pt idx="35">
                <c:v>0.3051384894445574</c:v>
              </c:pt>
              <c:pt idx="36">
                <c:v>0.27527124753202353</c:v>
              </c:pt>
              <c:pt idx="37">
                <c:v>0.54047377671135743</c:v>
              </c:pt>
              <c:pt idx="38">
                <c:v>0.43571225229041383</c:v>
              </c:pt>
              <c:pt idx="39">
                <c:v>0.59717035254631923</c:v>
              </c:pt>
              <c:pt idx="40">
                <c:v>0.47203253176023929</c:v>
              </c:pt>
              <c:pt idx="41">
                <c:v>0.7770307805120672</c:v>
              </c:pt>
              <c:pt idx="42">
                <c:v>0.86495803175892849</c:v>
              </c:pt>
              <c:pt idx="43">
                <c:v>1.0170678187933426</c:v>
              </c:pt>
              <c:pt idx="44">
                <c:v>1.0091211278697347</c:v>
              </c:pt>
              <c:pt idx="45">
                <c:v>1.1714125666360817</c:v>
              </c:pt>
              <c:pt idx="46">
                <c:v>1.1740353102776058</c:v>
              </c:pt>
              <c:pt idx="47">
                <c:v>0.98722712467005469</c:v>
              </c:pt>
              <c:pt idx="48">
                <c:v>0.82437577871784895</c:v>
              </c:pt>
              <c:pt idx="49">
                <c:v>0.91588660512207187</c:v>
              </c:pt>
              <c:pt idx="50">
                <c:v>1.196799281075128</c:v>
              </c:pt>
              <c:pt idx="51">
                <c:v>1.349401769848589</c:v>
              </c:pt>
              <c:pt idx="52">
                <c:v>1.4934914283650018</c:v>
              </c:pt>
              <c:pt idx="53">
                <c:v>1.5444031066093618</c:v>
              </c:pt>
              <c:pt idx="54">
                <c:v>1.4146433145020569</c:v>
              </c:pt>
              <c:pt idx="55">
                <c:v>1.408835285665901</c:v>
              </c:pt>
              <c:pt idx="56">
                <c:v>1.4236909463110616</c:v>
              </c:pt>
              <c:pt idx="57">
                <c:v>1.5194644690412209</c:v>
              </c:pt>
              <c:pt idx="58">
                <c:v>1.4769823330668768</c:v>
              </c:pt>
              <c:pt idx="59">
                <c:v>1.3514586228263463</c:v>
              </c:pt>
              <c:pt idx="60">
                <c:v>1.2848191178954163</c:v>
              </c:pt>
              <c:pt idx="61">
                <c:v>1.2737265952815795</c:v>
              </c:pt>
              <c:pt idx="62">
                <c:v>1.4693844919573897</c:v>
              </c:pt>
              <c:pt idx="63">
                <c:v>1.5220224396131092</c:v>
              </c:pt>
              <c:pt idx="64">
                <c:v>1.4841237232375333</c:v>
              </c:pt>
              <c:pt idx="65">
                <c:v>1.0806716747863847</c:v>
              </c:pt>
              <c:pt idx="66">
                <c:v>0.76819839089133424</c:v>
              </c:pt>
              <c:pt idx="67">
                <c:v>0.59075137099328967</c:v>
              </c:pt>
              <c:pt idx="68">
                <c:v>0.51480508945532821</c:v>
              </c:pt>
              <c:pt idx="69">
                <c:v>0.21032163742176357</c:v>
              </c:pt>
              <c:pt idx="70">
                <c:v>-0.49373033817401712</c:v>
              </c:pt>
              <c:pt idx="71">
                <c:v>-1.2044461525966783</c:v>
              </c:pt>
              <c:pt idx="72">
                <c:v>-1.7106463521808366</c:v>
              </c:pt>
              <c:pt idx="73">
                <c:v>-2.0792601550838863</c:v>
              </c:pt>
              <c:pt idx="74">
                <c:v>-2.1590200789486964</c:v>
              </c:pt>
              <c:pt idx="75">
                <c:v>-2.1660761473621908</c:v>
              </c:pt>
              <c:pt idx="76">
                <c:v>-1.7679623036762318</c:v>
              </c:pt>
              <c:pt idx="77">
                <c:v>-1.4186352682108903</c:v>
              </c:pt>
              <c:pt idx="78">
                <c:v>-1.0138363519327749</c:v>
              </c:pt>
              <c:pt idx="79">
                <c:v>-0.60145235125936458</c:v>
              </c:pt>
              <c:pt idx="80">
                <c:v>-0.24309632688772828</c:v>
              </c:pt>
              <c:pt idx="81">
                <c:v>8.9478932442003417E-2</c:v>
              </c:pt>
              <c:pt idx="82">
                <c:v>2.8880528456828869E-2</c:v>
              </c:pt>
              <c:pt idx="83">
                <c:v>-8.9803550158298537E-2</c:v>
              </c:pt>
              <c:pt idx="84">
                <c:v>-0.23889839550219444</c:v>
              </c:pt>
              <c:pt idx="85">
                <c:v>-0.29781542765569058</c:v>
              </c:pt>
              <c:pt idx="86">
                <c:v>-0.16930645740733974</c:v>
              </c:pt>
              <c:pt idx="87">
                <c:v>2.0053986733146317E-2</c:v>
              </c:pt>
              <c:pt idx="88">
                <c:v>0.21329692345428089</c:v>
              </c:pt>
              <c:pt idx="89">
                <c:v>0.27215775114471547</c:v>
              </c:pt>
              <c:pt idx="90">
                <c:v>0.1835053426357019</c:v>
              </c:pt>
              <c:pt idx="91">
                <c:v>0.1572397453229773</c:v>
              </c:pt>
              <c:pt idx="92">
                <c:v>0.16040304190140087</c:v>
              </c:pt>
              <c:pt idx="93">
                <c:v>-3.4054936602342933E-2</c:v>
              </c:pt>
              <c:pt idx="94">
                <c:v>-0.30732864593080689</c:v>
              </c:pt>
              <c:pt idx="95">
                <c:v>-0.79299049579522085</c:v>
              </c:pt>
              <c:pt idx="96">
                <c:v>-0.97672997834161202</c:v>
              </c:pt>
              <c:pt idx="97">
                <c:v>-1.1299636894831537</c:v>
              </c:pt>
              <c:pt idx="98">
                <c:v>-1.1781878810629285</c:v>
              </c:pt>
              <c:pt idx="99">
                <c:v>-1.3809288126481718</c:v>
              </c:pt>
              <c:pt idx="100">
                <c:v>-1.5666544240781777</c:v>
              </c:pt>
              <c:pt idx="101">
                <c:v>-1.7227062970534928</c:v>
              </c:pt>
              <c:pt idx="102">
                <c:v>-1.8699445086124362</c:v>
              </c:pt>
              <c:pt idx="103">
                <c:v>-2.0110098224783486</c:v>
              </c:pt>
              <c:pt idx="104">
                <c:v>-2.2330698734901882</c:v>
              </c:pt>
              <c:pt idx="105">
                <c:v>-2.4883541796470952</c:v>
              </c:pt>
              <c:pt idx="106">
                <c:v>-2.9304232064176152</c:v>
              </c:pt>
              <c:pt idx="107">
                <c:v>-3.3556461161702273</c:v>
              </c:pt>
              <c:pt idx="108">
                <c:v>-3.6348520762626473</c:v>
              </c:pt>
              <c:pt idx="109">
                <c:v>-3.7717672728332987</c:v>
              </c:pt>
              <c:pt idx="110">
                <c:v>-3.7330121795628335</c:v>
              </c:pt>
              <c:pt idx="111">
                <c:v>-3.6270338745589479</c:v>
              </c:pt>
              <c:pt idx="112">
                <c:v>-3.5867099631453319</c:v>
              </c:pt>
              <c:pt idx="113">
                <c:v>-3.4265565039695076</c:v>
              </c:pt>
              <c:pt idx="114">
                <c:v>-3.3455371700210264</c:v>
              </c:pt>
              <c:pt idx="115">
                <c:v>-3.0727184723349792</c:v>
              </c:pt>
              <c:pt idx="116">
                <c:v>-3.2457122483314507</c:v>
              </c:pt>
              <c:pt idx="117">
                <c:v>-3.5844324688400193</c:v>
              </c:pt>
              <c:pt idx="118">
                <c:v>-3.889527156809121</c:v>
              </c:pt>
              <c:pt idx="119">
                <c:v>-3.9665456385154201</c:v>
              </c:pt>
              <c:pt idx="120">
                <c:v>-3.8839783435503303</c:v>
              </c:pt>
              <c:pt idx="121">
                <c:v>-3.7923547184466679</c:v>
              </c:pt>
              <c:pt idx="122">
                <c:v>-3.4546970313879157</c:v>
              </c:pt>
              <c:pt idx="123">
                <c:v>-3.1597305243196137</c:v>
              </c:pt>
              <c:pt idx="124">
                <c:v>-2.8354186424468195</c:v>
              </c:pt>
              <c:pt idx="125">
                <c:v>-2.5975660984433548</c:v>
              </c:pt>
              <c:pt idx="126">
                <c:v>-2.3160559260374272</c:v>
              </c:pt>
              <c:pt idx="127">
                <c:v>-1.8836106400299817</c:v>
              </c:pt>
              <c:pt idx="128">
                <c:v>-1.5687446262884586</c:v>
              </c:pt>
              <c:pt idx="129">
                <c:v>-1.3142822208580898</c:v>
              </c:pt>
              <c:pt idx="130">
                <c:v>-1.1765188457085216</c:v>
              </c:pt>
              <c:pt idx="131">
                <c:v>-1.0140339356959434</c:v>
              </c:pt>
              <c:pt idx="132">
                <c:v>-0.7436993556548519</c:v>
              </c:pt>
              <c:pt idx="133">
                <c:v>-0.49533427843926198</c:v>
              </c:pt>
              <c:pt idx="134">
                <c:v>-0.22332997962619602</c:v>
              </c:pt>
              <c:pt idx="135">
                <c:v>-5.6532904267433959E-2</c:v>
              </c:pt>
              <c:pt idx="136">
                <c:v>0.17396984619346603</c:v>
              </c:pt>
              <c:pt idx="137">
                <c:v>0.39827808954496452</c:v>
              </c:pt>
              <c:pt idx="138">
                <c:v>0.57933710518338988</c:v>
              </c:pt>
              <c:pt idx="139">
                <c:v>0.63979098813337787</c:v>
              </c:pt>
              <c:pt idx="140">
                <c:v>0.57794042805068024</c:v>
              </c:pt>
              <c:pt idx="141">
                <c:v>0.60049653895741451</c:v>
              </c:pt>
              <c:pt idx="142">
                <c:v>0.41927945341781647</c:v>
              </c:pt>
              <c:pt idx="143">
                <c:v>0.21098881642615652</c:v>
              </c:pt>
              <c:pt idx="144">
                <c:v>0.29918806419218186</c:v>
              </c:pt>
              <c:pt idx="145">
                <c:v>0.33905469372855751</c:v>
              </c:pt>
              <c:pt idx="146">
                <c:v>0.67934434415757883</c:v>
              </c:pt>
              <c:pt idx="147">
                <c:v>0.8370594791799475</c:v>
              </c:pt>
              <c:pt idx="148">
                <c:v>1.2047094860421259</c:v>
              </c:pt>
              <c:pt idx="149">
                <c:v>1.3268351050515923</c:v>
              </c:pt>
              <c:pt idx="150">
                <c:v>1.4048766396744321</c:v>
              </c:pt>
              <c:pt idx="151">
                <c:v>1.4352459119362702</c:v>
              </c:pt>
              <c:pt idx="152">
                <c:v>1.4396069187678038</c:v>
              </c:pt>
              <c:pt idx="153">
                <c:v>1.1964114447636272</c:v>
              </c:pt>
              <c:pt idx="154">
                <c:v>0.95463338728621305</c:v>
              </c:pt>
              <c:pt idx="155">
                <c:v>0.71663962347524679</c:v>
              </c:pt>
              <c:pt idx="156">
                <c:v>0.76760870912927803</c:v>
              </c:pt>
              <c:pt idx="157">
                <c:v>0.79086376376690559</c:v>
              </c:pt>
              <c:pt idx="158">
                <c:v>0.98553830612353266</c:v>
              </c:pt>
              <c:pt idx="159">
                <c:v>1.1196791966719626</c:v>
              </c:pt>
              <c:pt idx="160">
                <c:v>1.2217984764182781</c:v>
              </c:pt>
              <c:pt idx="161">
                <c:v>1.237566687485619</c:v>
              </c:pt>
              <c:pt idx="162">
                <c:v>1.2635155015991777</c:v>
              </c:pt>
              <c:pt idx="163">
                <c:v>1.3605260073312408</c:v>
              </c:pt>
              <c:pt idx="164">
                <c:v>1.3957899340748448</c:v>
              </c:pt>
            </c:numLit>
          </c:val>
          <c:smooth val="0"/>
        </c:ser>
        <c:dLbls>
          <c:showLegendKey val="0"/>
          <c:showVal val="0"/>
          <c:showCatName val="0"/>
          <c:showSerName val="1"/>
          <c:showPercent val="0"/>
          <c:showBubbleSize val="0"/>
        </c:dLbls>
        <c:marker val="1"/>
        <c:smooth val="0"/>
        <c:axId val="102046720"/>
        <c:axId val="102052992"/>
      </c:lineChart>
      <c:catAx>
        <c:axId val="102046720"/>
        <c:scaling>
          <c:orientation val="minMax"/>
        </c:scaling>
        <c:delete val="0"/>
        <c:axPos val="b"/>
        <c:title>
          <c:tx>
            <c:rich>
              <a:bodyPr/>
              <a:lstStyle/>
              <a:p>
                <a:pPr>
                  <a:defRPr sz="600" b="0" i="0" u="none" strike="noStrike" baseline="0">
                    <a:solidFill>
                      <a:schemeClr val="tx2"/>
                    </a:solidFill>
                    <a:latin typeface="Arial"/>
                    <a:ea typeface="Arial"/>
                    <a:cs typeface="Arial"/>
                  </a:defRPr>
                </a:pPr>
                <a:r>
                  <a:rPr lang="pt-PT" baseline="0">
                    <a:solidFill>
                      <a:schemeClr val="tx2"/>
                    </a:solidFill>
                  </a:rPr>
                  <a:t>fonte: INE: ICIT, ICCOP, ICC e ICS. </a:t>
                </a:r>
              </a:p>
            </c:rich>
          </c:tx>
          <c:layout>
            <c:manualLayout>
              <c:xMode val="edge"/>
              <c:yMode val="edge"/>
              <c:x val="1.4970059880239521E-2"/>
              <c:y val="0.91935935427426407"/>
            </c:manualLayout>
          </c:layout>
          <c:overlay val="0"/>
          <c:spPr>
            <a:noFill/>
            <a:ln w="25400">
              <a:noFill/>
            </a:ln>
          </c:spPr>
        </c:title>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102052992"/>
        <c:crosses val="autoZero"/>
        <c:auto val="1"/>
        <c:lblAlgn val="ctr"/>
        <c:lblOffset val="100"/>
        <c:tickLblSkip val="1"/>
        <c:tickMarkSkip val="1"/>
        <c:noMultiLvlLbl val="0"/>
      </c:catAx>
      <c:valAx>
        <c:axId val="102052992"/>
        <c:scaling>
          <c:orientation val="minMax"/>
          <c:max val="6"/>
          <c:min val="-5"/>
        </c:scaling>
        <c:delete val="0"/>
        <c:axPos val="l"/>
        <c:numFmt formatCode="0" sourceLinked="0"/>
        <c:majorTickMark val="none"/>
        <c:min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102046720"/>
        <c:crosses val="autoZero"/>
        <c:crossBetween val="between"/>
        <c:majorUnit val="5"/>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showDLblsOverMax val="0"/>
  </c:chart>
  <c:spPr>
    <a:solidFill>
      <a:schemeClr val="accent6"/>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pt-P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desemprego registado, no final do período </a:t>
            </a:r>
          </a:p>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 estrangeiros ... </a:t>
            </a:r>
          </a:p>
          <a:p>
            <a:pPr>
              <a:defRPr sz="800" b="0" i="0" u="none" strike="noStrike" baseline="0">
                <a:solidFill>
                  <a:schemeClr val="tx2"/>
                </a:solidFill>
                <a:latin typeface="Arial"/>
                <a:ea typeface="Arial"/>
                <a:cs typeface="Arial"/>
              </a:defRPr>
            </a:pPr>
            <a:endParaRPr lang="pt-PT" sz="800" b="1" i="0" u="none" strike="noStrike" baseline="0">
              <a:solidFill>
                <a:schemeClr val="tx2"/>
              </a:solidFill>
              <a:latin typeface="Arial"/>
              <a:cs typeface="Arial"/>
            </a:endParaRPr>
          </a:p>
        </c:rich>
      </c:tx>
      <c:layout>
        <c:manualLayout>
          <c:xMode val="edge"/>
          <c:yMode val="edge"/>
          <c:x val="0.21021053219413868"/>
          <c:y val="2.7932997139402602E-2"/>
        </c:manualLayout>
      </c:layout>
      <c:overlay val="0"/>
      <c:spPr>
        <a:noFill/>
        <a:ln w="25400">
          <a:noFill/>
        </a:ln>
      </c:spPr>
    </c:title>
    <c:autoTitleDeleted val="0"/>
    <c:plotArea>
      <c:layout>
        <c:manualLayout>
          <c:layoutTarget val="inner"/>
          <c:xMode val="edge"/>
          <c:yMode val="edge"/>
          <c:x val="7.5987841945288834E-2"/>
          <c:y val="0.2471916893206014"/>
          <c:w val="0.91185410334346562"/>
          <c:h val="0.47752939982392806"/>
        </c:manualLayout>
      </c:layout>
      <c:lineChart>
        <c:grouping val="standard"/>
        <c:varyColors val="0"/>
        <c:ser>
          <c:idx val="0"/>
          <c:order val="0"/>
          <c:tx>
            <c:v>dr estrangeiros</c:v>
          </c:tx>
          <c:spPr>
            <a:ln w="25400">
              <a:solidFill>
                <a:schemeClr val="accent2"/>
              </a:solidFill>
              <a:prstDash val="solid"/>
            </a:ln>
          </c:spPr>
          <c:marker>
            <c:symbol val="none"/>
          </c:marker>
          <c:cat>
            <c:strLit>
              <c:ptCount val="178"/>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pt idx="144">
                <c:v>jan.15</c:v>
              </c:pt>
              <c:pt idx="145">
                <c:v> </c:v>
              </c:pt>
              <c:pt idx="146">
                <c:v> </c:v>
              </c:pt>
              <c:pt idx="147">
                <c:v> </c:v>
              </c:pt>
              <c:pt idx="148">
                <c:v> </c:v>
              </c:pt>
              <c:pt idx="149">
                <c:v> </c:v>
              </c:pt>
              <c:pt idx="150">
                <c:v>jul.15</c:v>
              </c:pt>
              <c:pt idx="151">
                <c:v> </c:v>
              </c:pt>
              <c:pt idx="152">
                <c:v> </c:v>
              </c:pt>
              <c:pt idx="153">
                <c:v> </c:v>
              </c:pt>
              <c:pt idx="154">
                <c:v> </c:v>
              </c:pt>
              <c:pt idx="155">
                <c:v> </c:v>
              </c:pt>
              <c:pt idx="156">
                <c:v>jan.16</c:v>
              </c:pt>
              <c:pt idx="157">
                <c:v> </c:v>
              </c:pt>
              <c:pt idx="158">
                <c:v> </c:v>
              </c:pt>
              <c:pt idx="159">
                <c:v> </c:v>
              </c:pt>
              <c:pt idx="160">
                <c:v> </c:v>
              </c:pt>
              <c:pt idx="161">
                <c:v> </c:v>
              </c:pt>
              <c:pt idx="162">
                <c:v>jul.16</c:v>
              </c:pt>
              <c:pt idx="163">
                <c:v> </c:v>
              </c:pt>
              <c:pt idx="164">
                <c:v> </c:v>
              </c:pt>
              <c:pt idx="165">
                <c:v> </c:v>
              </c:pt>
              <c:pt idx="166">
                <c:v> </c:v>
              </c:pt>
              <c:pt idx="167">
                <c:v> </c:v>
              </c:pt>
              <c:pt idx="168">
                <c:v> </c:v>
              </c:pt>
              <c:pt idx="169">
                <c:v> </c:v>
              </c:pt>
              <c:pt idx="170">
                <c:v> </c:v>
              </c:pt>
              <c:pt idx="171">
                <c:v> </c:v>
              </c:pt>
              <c:pt idx="172">
                <c:v> </c:v>
              </c:pt>
              <c:pt idx="173">
                <c:v> </c:v>
              </c:pt>
              <c:pt idx="174">
                <c:v> </c:v>
              </c:pt>
              <c:pt idx="175">
                <c:v> </c:v>
              </c:pt>
              <c:pt idx="176">
                <c:v> </c:v>
              </c:pt>
              <c:pt idx="177">
                <c:v> </c:v>
              </c:pt>
            </c:strLit>
          </c:cat>
          <c:val>
            <c:numLit>
              <c:formatCode>0.000</c:formatCode>
              <c:ptCount val="165"/>
              <c:pt idx="0">
                <c:v>16.388999999999999</c:v>
              </c:pt>
              <c:pt idx="1">
                <c:v>17.131</c:v>
              </c:pt>
              <c:pt idx="2">
                <c:v>17.760999999999999</c:v>
              </c:pt>
              <c:pt idx="3">
                <c:v>17.834</c:v>
              </c:pt>
              <c:pt idx="4">
                <c:v>17.29</c:v>
              </c:pt>
              <c:pt idx="5">
                <c:v>16.898</c:v>
              </c:pt>
              <c:pt idx="6">
                <c:v>16.498999999999999</c:v>
              </c:pt>
              <c:pt idx="7">
                <c:v>16.010000000000002</c:v>
              </c:pt>
              <c:pt idx="8">
                <c:v>16.484999999999999</c:v>
              </c:pt>
              <c:pt idx="9">
                <c:v>17.206</c:v>
              </c:pt>
              <c:pt idx="10">
                <c:v>18.184999999999999</c:v>
              </c:pt>
              <c:pt idx="11">
                <c:v>18.393000000000001</c:v>
              </c:pt>
              <c:pt idx="12">
                <c:v>18.734999999999999</c:v>
              </c:pt>
              <c:pt idx="13">
                <c:v>18.937999999999999</c:v>
              </c:pt>
              <c:pt idx="14">
                <c:v>18.919</c:v>
              </c:pt>
              <c:pt idx="15">
                <c:v>18.533000000000001</c:v>
              </c:pt>
              <c:pt idx="16">
                <c:v>17.831</c:v>
              </c:pt>
              <c:pt idx="17">
                <c:v>17.315999999999999</c:v>
              </c:pt>
              <c:pt idx="18">
                <c:v>17.151</c:v>
              </c:pt>
              <c:pt idx="19">
                <c:v>17.212</c:v>
              </c:pt>
              <c:pt idx="20">
                <c:v>17.617999999999999</c:v>
              </c:pt>
              <c:pt idx="21">
                <c:v>18.399999999999999</c:v>
              </c:pt>
              <c:pt idx="22">
                <c:v>19.631</c:v>
              </c:pt>
              <c:pt idx="23">
                <c:v>20.036000000000001</c:v>
              </c:pt>
              <c:pt idx="24">
                <c:v>20.792000000000002</c:v>
              </c:pt>
              <c:pt idx="25">
                <c:v>21.152999999999999</c:v>
              </c:pt>
              <c:pt idx="26">
                <c:v>21.28</c:v>
              </c:pt>
              <c:pt idx="27">
                <c:v>21.059000000000001</c:v>
              </c:pt>
              <c:pt idx="28">
                <c:v>20.239999999999998</c:v>
              </c:pt>
              <c:pt idx="29">
                <c:v>19.760000000000002</c:v>
              </c:pt>
              <c:pt idx="30">
                <c:v>19.376000000000001</c:v>
              </c:pt>
              <c:pt idx="31">
                <c:v>19.227</c:v>
              </c:pt>
              <c:pt idx="32">
                <c:v>19.681000000000001</c:v>
              </c:pt>
              <c:pt idx="33">
                <c:v>20.341000000000001</c:v>
              </c:pt>
              <c:pt idx="34">
                <c:v>21.381</c:v>
              </c:pt>
              <c:pt idx="35">
                <c:v>21.57</c:v>
              </c:pt>
              <c:pt idx="36">
                <c:v>22.484999999999999</c:v>
              </c:pt>
              <c:pt idx="37">
                <c:v>22.620999999999999</c:v>
              </c:pt>
              <c:pt idx="38">
                <c:v>22.006</c:v>
              </c:pt>
              <c:pt idx="39">
                <c:v>21.47</c:v>
              </c:pt>
              <c:pt idx="40">
                <c:v>20.838999999999999</c:v>
              </c:pt>
              <c:pt idx="41">
                <c:v>20.100000000000001</c:v>
              </c:pt>
              <c:pt idx="42">
                <c:v>19.398</c:v>
              </c:pt>
              <c:pt idx="43">
                <c:v>19.061</c:v>
              </c:pt>
              <c:pt idx="44">
                <c:v>19.367000000000001</c:v>
              </c:pt>
              <c:pt idx="45">
                <c:v>20.341999999999999</c:v>
              </c:pt>
              <c:pt idx="46">
                <c:v>21.715</c:v>
              </c:pt>
              <c:pt idx="47">
                <c:v>21.672999999999998</c:v>
              </c:pt>
              <c:pt idx="48">
                <c:v>22.158000000000001</c:v>
              </c:pt>
              <c:pt idx="49">
                <c:v>22.187999999999999</c:v>
              </c:pt>
              <c:pt idx="50">
                <c:v>21.812000000000001</c:v>
              </c:pt>
              <c:pt idx="51">
                <c:v>20.263999999999999</c:v>
              </c:pt>
              <c:pt idx="52">
                <c:v>18.646000000000001</c:v>
              </c:pt>
              <c:pt idx="53">
                <c:v>18.143999999999998</c:v>
              </c:pt>
              <c:pt idx="54">
                <c:v>17.896999999999998</c:v>
              </c:pt>
              <c:pt idx="55">
                <c:v>17.408999999999999</c:v>
              </c:pt>
              <c:pt idx="56">
                <c:v>17.971</c:v>
              </c:pt>
              <c:pt idx="57">
                <c:v>18.82</c:v>
              </c:pt>
              <c:pt idx="58">
                <c:v>19.652999999999999</c:v>
              </c:pt>
              <c:pt idx="59">
                <c:v>19.510999999999999</c:v>
              </c:pt>
              <c:pt idx="60">
                <c:v>20.337</c:v>
              </c:pt>
              <c:pt idx="61">
                <c:v>20.754000000000001</c:v>
              </c:pt>
              <c:pt idx="62">
                <c:v>20.387</c:v>
              </c:pt>
              <c:pt idx="63">
                <c:v>19.956</c:v>
              </c:pt>
              <c:pt idx="64">
                <c:v>19.513999999999999</c:v>
              </c:pt>
              <c:pt idx="65">
                <c:v>19.492999999999999</c:v>
              </c:pt>
              <c:pt idx="66">
                <c:v>19.030999999999999</c:v>
              </c:pt>
              <c:pt idx="67">
                <c:v>19.100000000000001</c:v>
              </c:pt>
              <c:pt idx="68">
                <c:v>19.617000000000001</c:v>
              </c:pt>
              <c:pt idx="69">
                <c:v>20.902000000000001</c:v>
              </c:pt>
              <c:pt idx="70">
                <c:v>23.125</c:v>
              </c:pt>
              <c:pt idx="71">
                <c:v>24.202999999999999</c:v>
              </c:pt>
              <c:pt idx="72">
                <c:v>27.81</c:v>
              </c:pt>
              <c:pt idx="73">
                <c:v>30.754000000000001</c:v>
              </c:pt>
              <c:pt idx="74">
                <c:v>32.594999999999999</c:v>
              </c:pt>
              <c:pt idx="75">
                <c:v>33.633000000000003</c:v>
              </c:pt>
              <c:pt idx="76">
                <c:v>33.131</c:v>
              </c:pt>
              <c:pt idx="77">
                <c:v>32.700000000000003</c:v>
              </c:pt>
              <c:pt idx="78">
                <c:v>32.155000000000001</c:v>
              </c:pt>
              <c:pt idx="79">
                <c:v>31.524999999999999</c:v>
              </c:pt>
              <c:pt idx="80">
                <c:v>32.326000000000001</c:v>
              </c:pt>
              <c:pt idx="81">
                <c:v>34.146000000000001</c:v>
              </c:pt>
              <c:pt idx="82">
                <c:v>36.079000000000001</c:v>
              </c:pt>
              <c:pt idx="83">
                <c:v>36.442</c:v>
              </c:pt>
              <c:pt idx="84">
                <c:v>39.527999999999999</c:v>
              </c:pt>
              <c:pt idx="85">
                <c:v>40.128</c:v>
              </c:pt>
              <c:pt idx="86">
                <c:v>41.216000000000001</c:v>
              </c:pt>
              <c:pt idx="87">
                <c:v>40.606999999999999</c:v>
              </c:pt>
              <c:pt idx="88">
                <c:v>38.798000000000002</c:v>
              </c:pt>
              <c:pt idx="89">
                <c:v>37.19</c:v>
              </c:pt>
              <c:pt idx="90">
                <c:v>35.759</c:v>
              </c:pt>
              <c:pt idx="91">
                <c:v>34.718000000000004</c:v>
              </c:pt>
              <c:pt idx="92">
                <c:v>35</c:v>
              </c:pt>
              <c:pt idx="93">
                <c:v>35.823</c:v>
              </c:pt>
              <c:pt idx="94">
                <c:v>36.856000000000002</c:v>
              </c:pt>
              <c:pt idx="95">
                <c:v>36.496000000000002</c:v>
              </c:pt>
              <c:pt idx="96">
                <c:v>37.914000000000001</c:v>
              </c:pt>
              <c:pt idx="97">
                <c:v>37.963000000000001</c:v>
              </c:pt>
              <c:pt idx="98">
                <c:v>37.704000000000001</c:v>
              </c:pt>
              <c:pt idx="99">
                <c:v>36.465000000000003</c:v>
              </c:pt>
              <c:pt idx="100">
                <c:v>35.322000000000003</c:v>
              </c:pt>
              <c:pt idx="101">
                <c:v>33.807000000000002</c:v>
              </c:pt>
              <c:pt idx="102">
                <c:v>32.817</c:v>
              </c:pt>
              <c:pt idx="103">
                <c:v>32.463999999999999</c:v>
              </c:pt>
              <c:pt idx="104">
                <c:v>33.67</c:v>
              </c:pt>
              <c:pt idx="105">
                <c:v>35.363</c:v>
              </c:pt>
              <c:pt idx="106">
                <c:v>37.819000000000003</c:v>
              </c:pt>
              <c:pt idx="107">
                <c:v>38.802999999999997</c:v>
              </c:pt>
              <c:pt idx="108">
                <c:v>41.3</c:v>
              </c:pt>
              <c:pt idx="109">
                <c:v>42.3</c:v>
              </c:pt>
              <c:pt idx="110">
                <c:v>42.9</c:v>
              </c:pt>
              <c:pt idx="111">
                <c:v>42.2</c:v>
              </c:pt>
              <c:pt idx="112">
                <c:v>40.799999999999997</c:v>
              </c:pt>
              <c:pt idx="113">
                <c:v>40.799999999999997</c:v>
              </c:pt>
              <c:pt idx="114">
                <c:v>39.200000000000003</c:v>
              </c:pt>
              <c:pt idx="115">
                <c:v>38.700000000000003</c:v>
              </c:pt>
              <c:pt idx="116">
                <c:v>39</c:v>
              </c:pt>
              <c:pt idx="117">
                <c:v>40.5</c:v>
              </c:pt>
              <c:pt idx="118">
                <c:v>41.5</c:v>
              </c:pt>
              <c:pt idx="119">
                <c:v>41.5</c:v>
              </c:pt>
              <c:pt idx="120">
                <c:v>43.326999999999998</c:v>
              </c:pt>
              <c:pt idx="121">
                <c:v>43.732999999999997</c:v>
              </c:pt>
              <c:pt idx="122">
                <c:v>42.698</c:v>
              </c:pt>
              <c:pt idx="123">
                <c:v>41.280999999999999</c:v>
              </c:pt>
              <c:pt idx="124">
                <c:v>38.317</c:v>
              </c:pt>
              <c:pt idx="125">
                <c:v>36.679000000000002</c:v>
              </c:pt>
              <c:pt idx="126">
                <c:v>35.201999999999998</c:v>
              </c:pt>
              <c:pt idx="127">
                <c:v>33.832000000000001</c:v>
              </c:pt>
              <c:pt idx="128">
                <c:v>33.735999999999997</c:v>
              </c:pt>
              <c:pt idx="129">
                <c:v>34.390999999999998</c:v>
              </c:pt>
              <c:pt idx="130">
                <c:v>35.14</c:v>
              </c:pt>
              <c:pt idx="131">
                <c:v>34.968000000000004</c:v>
              </c:pt>
              <c:pt idx="132">
                <c:v>36.104999999999997</c:v>
              </c:pt>
              <c:pt idx="133">
                <c:v>36.338000000000001</c:v>
              </c:pt>
              <c:pt idx="134">
                <c:v>35.771999999999998</c:v>
              </c:pt>
              <c:pt idx="135">
                <c:v>33.590000000000003</c:v>
              </c:pt>
              <c:pt idx="136">
                <c:v>31.253</c:v>
              </c:pt>
              <c:pt idx="137">
                <c:v>29.228999999999999</c:v>
              </c:pt>
              <c:pt idx="138">
                <c:v>29.228999999999999</c:v>
              </c:pt>
              <c:pt idx="139">
                <c:v>27.5</c:v>
              </c:pt>
              <c:pt idx="140">
                <c:v>27.024000000000001</c:v>
              </c:pt>
              <c:pt idx="141">
                <c:v>27.509</c:v>
              </c:pt>
              <c:pt idx="142">
                <c:v>28.446999999999999</c:v>
              </c:pt>
              <c:pt idx="143">
                <c:v>27.815000000000001</c:v>
              </c:pt>
              <c:pt idx="144">
                <c:v>29.155999999999999</c:v>
              </c:pt>
              <c:pt idx="145">
                <c:v>29.009</c:v>
              </c:pt>
              <c:pt idx="146">
                <c:v>28.292999999999999</c:v>
              </c:pt>
              <c:pt idx="147">
                <c:v>26.797999999999998</c:v>
              </c:pt>
              <c:pt idx="148">
                <c:v>25.155999999999999</c:v>
              </c:pt>
              <c:pt idx="149">
                <c:v>23.18</c:v>
              </c:pt>
              <c:pt idx="150">
                <c:v>21.992999999999999</c:v>
              </c:pt>
              <c:pt idx="151">
                <c:v>21.29</c:v>
              </c:pt>
              <c:pt idx="152">
                <c:v>21.986999999999998</c:v>
              </c:pt>
              <c:pt idx="153">
                <c:v>23.488</c:v>
              </c:pt>
              <c:pt idx="154">
                <c:v>25.074999999999999</c:v>
              </c:pt>
              <c:pt idx="155">
                <c:v>25.164999999999999</c:v>
              </c:pt>
              <c:pt idx="156">
                <c:v>26.43</c:v>
              </c:pt>
              <c:pt idx="157">
                <c:v>26.911000000000001</c:v>
              </c:pt>
              <c:pt idx="158">
                <c:v>26.292000000000002</c:v>
              </c:pt>
              <c:pt idx="159">
                <c:v>24.832000000000001</c:v>
              </c:pt>
              <c:pt idx="160">
                <c:v>22.792000000000002</c:v>
              </c:pt>
              <c:pt idx="161">
                <c:v>21.03</c:v>
              </c:pt>
              <c:pt idx="162">
                <c:v>19.891999999999999</c:v>
              </c:pt>
              <c:pt idx="163">
                <c:v>19.463000000000001</c:v>
              </c:pt>
              <c:pt idx="164">
                <c:v>19.338999999999999</c:v>
              </c:pt>
            </c:numLit>
          </c:val>
          <c:smooth val="0"/>
        </c:ser>
        <c:dLbls>
          <c:showLegendKey val="0"/>
          <c:showVal val="0"/>
          <c:showCatName val="0"/>
          <c:showSerName val="0"/>
          <c:showPercent val="0"/>
          <c:showBubbleSize val="0"/>
        </c:dLbls>
        <c:marker val="1"/>
        <c:smooth val="0"/>
        <c:axId val="102089472"/>
        <c:axId val="102091008"/>
      </c:lineChart>
      <c:catAx>
        <c:axId val="102089472"/>
        <c:scaling>
          <c:orientation val="minMax"/>
        </c:scaling>
        <c:delete val="0"/>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102091008"/>
        <c:crosses val="autoZero"/>
        <c:auto val="1"/>
        <c:lblAlgn val="ctr"/>
        <c:lblOffset val="100"/>
        <c:tickLblSkip val="1"/>
        <c:tickMarkSkip val="1"/>
        <c:noMultiLvlLbl val="0"/>
      </c:catAx>
      <c:valAx>
        <c:axId val="102091008"/>
        <c:scaling>
          <c:orientation val="minMax"/>
          <c:max val="45"/>
          <c:min val="10"/>
        </c:scaling>
        <c:delete val="0"/>
        <c:axPos val="l"/>
        <c:numFmt formatCode="0" sourceLinked="0"/>
        <c:majorTickMark val="none"/>
        <c:min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102089472"/>
        <c:crosses val="autoZero"/>
        <c:crossBetween val="between"/>
        <c:majorUnit val="5"/>
        <c:minorUnit val="5"/>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showDLblsOverMax val="0"/>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7.xml><?xml version="1.0" encoding="utf-8"?>
<c:chartSpace xmlns:c="http://schemas.openxmlformats.org/drawingml/2006/chart" xmlns:a="http://schemas.openxmlformats.org/drawingml/2006/main" xmlns:r="http://schemas.openxmlformats.org/officeDocument/2006/relationships">
  <c:date1904 val="0"/>
  <c:lang val="pt-P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indicador de confiança setorial</a:t>
            </a:r>
            <a:r>
              <a:rPr lang="pt-PT" sz="700" b="0" i="0" u="none" strike="noStrike" baseline="0">
                <a:solidFill>
                  <a:schemeClr val="tx2"/>
                </a:solidFill>
                <a:latin typeface="Arial"/>
                <a:cs typeface="Arial"/>
              </a:rPr>
              <a:t> (mm3m)</a:t>
            </a:r>
          </a:p>
        </c:rich>
      </c:tx>
      <c:layout>
        <c:manualLayout>
          <c:xMode val="edge"/>
          <c:yMode val="edge"/>
          <c:x val="0.20535780918951388"/>
          <c:y val="3.225806451613001E-2"/>
        </c:manualLayout>
      </c:layout>
      <c:overlay val="0"/>
      <c:spPr>
        <a:noFill/>
        <a:ln w="25400">
          <a:noFill/>
        </a:ln>
      </c:spPr>
    </c:title>
    <c:autoTitleDeleted val="0"/>
    <c:plotArea>
      <c:layout>
        <c:manualLayout>
          <c:layoutTarget val="inner"/>
          <c:xMode val="edge"/>
          <c:yMode val="edge"/>
          <c:x val="7.5289188249059225E-2"/>
          <c:y val="0.1648751164168995"/>
          <c:w val="0.90476453440212989"/>
          <c:h val="0.56989642423729292"/>
        </c:manualLayout>
      </c:layout>
      <c:lineChart>
        <c:grouping val="standard"/>
        <c:varyColors val="0"/>
        <c:ser>
          <c:idx val="0"/>
          <c:order val="0"/>
          <c:tx>
            <c:v>construcao</c:v>
          </c:tx>
          <c:spPr>
            <a:ln w="25400">
              <a:solidFill>
                <a:srgbClr val="808080"/>
              </a:solidFill>
              <a:prstDash val="solid"/>
            </a:ln>
          </c:spPr>
          <c:marker>
            <c:symbol val="none"/>
          </c:marker>
          <c:dLbls>
            <c:dLbl>
              <c:idx val="8"/>
              <c:layout>
                <c:manualLayout>
                  <c:x val="0.11959238528918828"/>
                  <c:y val="-0.12770129540259081"/>
                </c:manualLayout>
              </c:layout>
              <c:tx>
                <c:rich>
                  <a:bodyPr/>
                  <a:lstStyle/>
                  <a:p>
                    <a:pPr>
                      <a:defRPr sz="800" b="0" i="0" u="none" strike="noStrike" baseline="0">
                        <a:solidFill>
                          <a:schemeClr val="accent1"/>
                        </a:solidFill>
                        <a:latin typeface="Arial"/>
                        <a:ea typeface="Arial"/>
                        <a:cs typeface="Arial"/>
                      </a:defRPr>
                    </a:pPr>
                    <a:r>
                      <a:rPr lang="pt-PT" sz="700" b="1" i="0" u="none" strike="noStrike" baseline="0">
                        <a:solidFill>
                          <a:schemeClr val="accent1"/>
                        </a:solidFill>
                        <a:latin typeface="Arial"/>
                        <a:cs typeface="Arial"/>
                      </a:rPr>
                      <a:t>indústria </a:t>
                    </a:r>
                  </a:p>
                </c:rich>
              </c:tx>
              <c:spPr>
                <a:noFill/>
                <a:ln w="25400">
                  <a:noFill/>
                </a:ln>
              </c:spPr>
              <c:dLblPos val="r"/>
              <c:showLegendKey val="0"/>
              <c:showVal val="0"/>
              <c:showCatName val="0"/>
              <c:showSerName val="0"/>
              <c:showPercent val="0"/>
              <c:showBubbleSize val="0"/>
            </c:dLbl>
            <c:showLegendKey val="0"/>
            <c:showVal val="0"/>
            <c:showCatName val="0"/>
            <c:showSerName val="0"/>
            <c:showPercent val="0"/>
            <c:showBubbleSize val="0"/>
          </c:dLbls>
          <c:cat>
            <c:strLit>
              <c:ptCount val="178"/>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pt idx="144">
                <c:v>jan.15</c:v>
              </c:pt>
              <c:pt idx="145">
                <c:v> </c:v>
              </c:pt>
              <c:pt idx="146">
                <c:v> </c:v>
              </c:pt>
              <c:pt idx="147">
                <c:v> </c:v>
              </c:pt>
              <c:pt idx="148">
                <c:v> </c:v>
              </c:pt>
              <c:pt idx="149">
                <c:v> </c:v>
              </c:pt>
              <c:pt idx="150">
                <c:v>jul.15</c:v>
              </c:pt>
              <c:pt idx="151">
                <c:v> </c:v>
              </c:pt>
              <c:pt idx="152">
                <c:v> </c:v>
              </c:pt>
              <c:pt idx="153">
                <c:v> </c:v>
              </c:pt>
              <c:pt idx="154">
                <c:v> </c:v>
              </c:pt>
              <c:pt idx="155">
                <c:v> </c:v>
              </c:pt>
              <c:pt idx="156">
                <c:v>jan.16</c:v>
              </c:pt>
              <c:pt idx="157">
                <c:v> </c:v>
              </c:pt>
              <c:pt idx="158">
                <c:v> </c:v>
              </c:pt>
              <c:pt idx="159">
                <c:v> </c:v>
              </c:pt>
              <c:pt idx="160">
                <c:v> </c:v>
              </c:pt>
              <c:pt idx="161">
                <c:v> </c:v>
              </c:pt>
              <c:pt idx="162">
                <c:v>jul.16</c:v>
              </c:pt>
              <c:pt idx="163">
                <c:v> </c:v>
              </c:pt>
              <c:pt idx="164">
                <c:v> </c:v>
              </c:pt>
              <c:pt idx="165">
                <c:v> </c:v>
              </c:pt>
              <c:pt idx="166">
                <c:v> </c:v>
              </c:pt>
              <c:pt idx="167">
                <c:v> </c:v>
              </c:pt>
              <c:pt idx="168">
                <c:v> </c:v>
              </c:pt>
              <c:pt idx="169">
                <c:v> </c:v>
              </c:pt>
              <c:pt idx="170">
                <c:v> </c:v>
              </c:pt>
              <c:pt idx="171">
                <c:v> </c:v>
              </c:pt>
              <c:pt idx="172">
                <c:v> </c:v>
              </c:pt>
              <c:pt idx="173">
                <c:v> </c:v>
              </c:pt>
              <c:pt idx="174">
                <c:v> </c:v>
              </c:pt>
              <c:pt idx="175">
                <c:v> </c:v>
              </c:pt>
              <c:pt idx="176">
                <c:v> </c:v>
              </c:pt>
              <c:pt idx="177">
                <c:v> </c:v>
              </c:pt>
            </c:strLit>
          </c:cat>
          <c:val>
            <c:numLit>
              <c:formatCode>0.0</c:formatCode>
              <c:ptCount val="165"/>
              <c:pt idx="0">
                <c:v>-36.937616019697764</c:v>
              </c:pt>
              <c:pt idx="1">
                <c:v>-37.296590378672114</c:v>
              </c:pt>
              <c:pt idx="2">
                <c:v>-40.322231404313143</c:v>
              </c:pt>
              <c:pt idx="3">
                <c:v>-40.681205763287501</c:v>
              </c:pt>
              <c:pt idx="4">
                <c:v>-40.181205763287501</c:v>
              </c:pt>
              <c:pt idx="5">
                <c:v>-40.01453909662083</c:v>
              </c:pt>
              <c:pt idx="6">
                <c:v>-38.847872429954165</c:v>
              </c:pt>
              <c:pt idx="7">
                <c:v>-38.681205763287501</c:v>
              </c:pt>
              <c:pt idx="8">
                <c:v>-37.181205763287501</c:v>
              </c:pt>
              <c:pt idx="9">
                <c:v>-37.347872429954165</c:v>
              </c:pt>
              <c:pt idx="10">
                <c:v>-36.181205763287501</c:v>
              </c:pt>
              <c:pt idx="11">
                <c:v>-35.847872429954165</c:v>
              </c:pt>
              <c:pt idx="12">
                <c:v>-34.181205763287501</c:v>
              </c:pt>
              <c:pt idx="13">
                <c:v>-33.847872429954165</c:v>
              </c:pt>
              <c:pt idx="14">
                <c:v>-32.847872429954165</c:v>
              </c:pt>
              <c:pt idx="15">
                <c:v>-32.681205763287501</c:v>
              </c:pt>
              <c:pt idx="16">
                <c:v>-31.847872429954165</c:v>
              </c:pt>
              <c:pt idx="17">
                <c:v>-31.347872429954169</c:v>
              </c:pt>
              <c:pt idx="18">
                <c:v>-31.181205763287505</c:v>
              </c:pt>
              <c:pt idx="19">
                <c:v>-30.847872429954169</c:v>
              </c:pt>
              <c:pt idx="20">
                <c:v>-30.681205763287505</c:v>
              </c:pt>
              <c:pt idx="21">
                <c:v>-31.181205763287505</c:v>
              </c:pt>
              <c:pt idx="22">
                <c:v>-31.014539096620833</c:v>
              </c:pt>
              <c:pt idx="23">
                <c:v>-30.847872429954165</c:v>
              </c:pt>
              <c:pt idx="24">
                <c:v>-29.014539096620837</c:v>
              </c:pt>
              <c:pt idx="25">
                <c:v>-28.681205763287505</c:v>
              </c:pt>
              <c:pt idx="26">
                <c:v>-28.347872429954169</c:v>
              </c:pt>
              <c:pt idx="27">
                <c:v>-27.347872429954169</c:v>
              </c:pt>
              <c:pt idx="28">
                <c:v>-26.847872429954169</c:v>
              </c:pt>
              <c:pt idx="29">
                <c:v>-26.347872429954169</c:v>
              </c:pt>
              <c:pt idx="30">
                <c:v>-26.347872429954169</c:v>
              </c:pt>
              <c:pt idx="31">
                <c:v>-26.514539096620837</c:v>
              </c:pt>
              <c:pt idx="32">
                <c:v>-28.014539096620837</c:v>
              </c:pt>
              <c:pt idx="33">
                <c:v>-30.014539096620837</c:v>
              </c:pt>
              <c:pt idx="34">
                <c:v>-31.847872429954169</c:v>
              </c:pt>
              <c:pt idx="35">
                <c:v>-32.51453909662083</c:v>
              </c:pt>
              <c:pt idx="36">
                <c:v>-33.347872429954165</c:v>
              </c:pt>
              <c:pt idx="37">
                <c:v>-33.01453909662083</c:v>
              </c:pt>
              <c:pt idx="38">
                <c:v>-32.347872429954165</c:v>
              </c:pt>
              <c:pt idx="39">
                <c:v>-32.181205763287501</c:v>
              </c:pt>
              <c:pt idx="40">
                <c:v>-33.01453909662083</c:v>
              </c:pt>
              <c:pt idx="41">
                <c:v>-34.01453909662083</c:v>
              </c:pt>
              <c:pt idx="42">
                <c:v>-34.51453909662083</c:v>
              </c:pt>
              <c:pt idx="43">
                <c:v>-34.181205763287501</c:v>
              </c:pt>
              <c:pt idx="44">
                <c:v>-34.01453909662083</c:v>
              </c:pt>
              <c:pt idx="45">
                <c:v>-34.51453909662083</c:v>
              </c:pt>
              <c:pt idx="46">
                <c:v>-34.181205763287501</c:v>
              </c:pt>
              <c:pt idx="47">
                <c:v>-35.01453909662083</c:v>
              </c:pt>
              <c:pt idx="48">
                <c:v>-33.01453909662083</c:v>
              </c:pt>
              <c:pt idx="49">
                <c:v>-33.01453909662083</c:v>
              </c:pt>
              <c:pt idx="50">
                <c:v>-30.181205763287497</c:v>
              </c:pt>
              <c:pt idx="51">
                <c:v>-29.681205763287497</c:v>
              </c:pt>
              <c:pt idx="52">
                <c:v>-27.347872429954169</c:v>
              </c:pt>
              <c:pt idx="53">
                <c:v>-27.014539096620837</c:v>
              </c:pt>
              <c:pt idx="54">
                <c:v>-27.014539096620837</c:v>
              </c:pt>
              <c:pt idx="55">
                <c:v>-25.847872429954169</c:v>
              </c:pt>
              <c:pt idx="56">
                <c:v>-25.014539096620837</c:v>
              </c:pt>
              <c:pt idx="57">
                <c:v>-24.681205763287505</c:v>
              </c:pt>
              <c:pt idx="58">
                <c:v>-27.681205763287505</c:v>
              </c:pt>
              <c:pt idx="59">
                <c:v>-29.014539096620837</c:v>
              </c:pt>
              <c:pt idx="60">
                <c:v>-28.681205763287505</c:v>
              </c:pt>
              <c:pt idx="61">
                <c:v>-26.681205763287505</c:v>
              </c:pt>
              <c:pt idx="62">
                <c:v>-24.347872429954169</c:v>
              </c:pt>
              <c:pt idx="63">
                <c:v>-23.014539096620837</c:v>
              </c:pt>
              <c:pt idx="64">
                <c:v>-22.181205763287505</c:v>
              </c:pt>
              <c:pt idx="65">
                <c:v>-22.847872429954169</c:v>
              </c:pt>
              <c:pt idx="66">
                <c:v>-24.014539096620837</c:v>
              </c:pt>
              <c:pt idx="67">
                <c:v>-25.514539096620837</c:v>
              </c:pt>
              <c:pt idx="68">
                <c:v>-26.847872429954169</c:v>
              </c:pt>
              <c:pt idx="69">
                <c:v>-28.014539096620837</c:v>
              </c:pt>
              <c:pt idx="70">
                <c:v>-30.014539096620837</c:v>
              </c:pt>
              <c:pt idx="71">
                <c:v>-32.51453909662083</c:v>
              </c:pt>
              <c:pt idx="72">
                <c:v>-34.347872429954165</c:v>
              </c:pt>
              <c:pt idx="73">
                <c:v>-34.847872429954165</c:v>
              </c:pt>
              <c:pt idx="74">
                <c:v>-34.847872429954165</c:v>
              </c:pt>
              <c:pt idx="75">
                <c:v>-35.51453909662083</c:v>
              </c:pt>
              <c:pt idx="76">
                <c:v>-32.832392020015277</c:v>
              </c:pt>
              <c:pt idx="77">
                <c:v>-29.859374053059721</c:v>
              </c:pt>
              <c:pt idx="78">
                <c:v>-28.189765330720832</c:v>
              </c:pt>
              <c:pt idx="79">
                <c:v>-28.134301978704162</c:v>
              </c:pt>
              <c:pt idx="80">
                <c:v>-29.888776833820831</c:v>
              </c:pt>
              <c:pt idx="81">
                <c:v>-29.565700357787495</c:v>
              </c:pt>
              <c:pt idx="82">
                <c:v>-31.220525436837494</c:v>
              </c:pt>
              <c:pt idx="83">
                <c:v>-32.201267633870835</c:v>
              </c:pt>
              <c:pt idx="84">
                <c:v>-34.572118402037496</c:v>
              </c:pt>
              <c:pt idx="85">
                <c:v>-35.892350599620833</c:v>
              </c:pt>
              <c:pt idx="86">
                <c:v>-36.725395454987499</c:v>
              </c:pt>
              <c:pt idx="87">
                <c:v>-36.730572295937499</c:v>
              </c:pt>
              <c:pt idx="88">
                <c:v>-37.043380008787501</c:v>
              </c:pt>
              <c:pt idx="89">
                <c:v>-36.247597519670833</c:v>
              </c:pt>
              <c:pt idx="90">
                <c:v>-35.444426383787494</c:v>
              </c:pt>
              <c:pt idx="91">
                <c:v>-35.960941114204161</c:v>
              </c:pt>
              <c:pt idx="92">
                <c:v>-36.623053732287502</c:v>
              </c:pt>
              <c:pt idx="93">
                <c:v>-38.901062925637497</c:v>
              </c:pt>
              <c:pt idx="94">
                <c:v>-40.071574313104172</c:v>
              </c:pt>
              <c:pt idx="95">
                <c:v>-42.268823956804169</c:v>
              </c:pt>
              <c:pt idx="96">
                <c:v>-43.460008288954164</c:v>
              </c:pt>
              <c:pt idx="97">
                <c:v>-45.301697684004161</c:v>
              </c:pt>
              <c:pt idx="98">
                <c:v>-46.303977421487502</c:v>
              </c:pt>
              <c:pt idx="99">
                <c:v>-47.193141618154165</c:v>
              </c:pt>
              <c:pt idx="100">
                <c:v>-47.89378518525416</c:v>
              </c:pt>
              <c:pt idx="101">
                <c:v>-49.310930825420826</c:v>
              </c:pt>
              <c:pt idx="102">
                <c:v>-50.027864638004161</c:v>
              </c:pt>
              <c:pt idx="103">
                <c:v>-51.987220484670821</c:v>
              </c:pt>
              <c:pt idx="104">
                <c:v>-54.368376469670828</c:v>
              </c:pt>
              <c:pt idx="105">
                <c:v>-57.388661653087503</c:v>
              </c:pt>
              <c:pt idx="106">
                <c:v>-60.078456353637499</c:v>
              </c:pt>
              <c:pt idx="107">
                <c:v>-61.773982763837502</c:v>
              </c:pt>
              <c:pt idx="108">
                <c:v>-63.704899723170833</c:v>
              </c:pt>
              <c:pt idx="109">
                <c:v>-64.758605133487507</c:v>
              </c:pt>
              <c:pt idx="110">
                <c:v>-65.448650660804162</c:v>
              </c:pt>
              <c:pt idx="111">
                <c:v>-65.670978349737496</c:v>
              </c:pt>
              <c:pt idx="112">
                <c:v>-65.957685511070835</c:v>
              </c:pt>
              <c:pt idx="113">
                <c:v>-66.17802317615417</c:v>
              </c:pt>
              <c:pt idx="114">
                <c:v>-66.184866257920831</c:v>
              </c:pt>
              <c:pt idx="115">
                <c:v>-64.928742424470826</c:v>
              </c:pt>
              <c:pt idx="116">
                <c:v>-65.481358868387503</c:v>
              </c:pt>
              <c:pt idx="117">
                <c:v>-66.820873757854159</c:v>
              </c:pt>
              <c:pt idx="118">
                <c:v>-68.084757614154171</c:v>
              </c:pt>
              <c:pt idx="119">
                <c:v>-67.252075337720839</c:v>
              </c:pt>
              <c:pt idx="120">
                <c:v>-65.796376934404165</c:v>
              </c:pt>
              <c:pt idx="121">
                <c:v>-63.957753992687508</c:v>
              </c:pt>
              <c:pt idx="122">
                <c:v>-62.343863546520829</c:v>
              </c:pt>
              <c:pt idx="123">
                <c:v>-59.987492479637496</c:v>
              </c:pt>
              <c:pt idx="124">
                <c:v>-58.714727341820833</c:v>
              </c:pt>
              <c:pt idx="125">
                <c:v>-56.959686244804175</c:v>
              </c:pt>
              <c:pt idx="126">
                <c:v>-56.255727267304167</c:v>
              </c:pt>
              <c:pt idx="127">
                <c:v>-53.0551513995375</c:v>
              </c:pt>
              <c:pt idx="128">
                <c:v>-50.684638788487497</c:v>
              </c:pt>
              <c:pt idx="129">
                <c:v>-47.727719587120838</c:v>
              </c:pt>
              <c:pt idx="130">
                <c:v>-46.70264429692083</c:v>
              </c:pt>
              <c:pt idx="131">
                <c:v>-46.554121737104168</c:v>
              </c:pt>
              <c:pt idx="132">
                <c:v>-45.40375141525417</c:v>
              </c:pt>
              <c:pt idx="133">
                <c:v>-44.537570609770832</c:v>
              </c:pt>
              <c:pt idx="134">
                <c:v>-43.507502000737496</c:v>
              </c:pt>
              <c:pt idx="135">
                <c:v>-44.047154990637495</c:v>
              </c:pt>
              <c:pt idx="136">
                <c:v>-43.496569267754161</c:v>
              </c:pt>
              <c:pt idx="137">
                <c:v>-41.449049215987493</c:v>
              </c:pt>
              <c:pt idx="138">
                <c:v>-39.432090279020827</c:v>
              </c:pt>
              <c:pt idx="139">
                <c:v>-39.161794888954169</c:v>
              </c:pt>
              <c:pt idx="140">
                <c:v>-39.918615819020836</c:v>
              </c:pt>
              <c:pt idx="141">
                <c:v>-38.904063840470833</c:v>
              </c:pt>
              <c:pt idx="142">
                <c:v>-38.979264225804165</c:v>
              </c:pt>
              <c:pt idx="143">
                <c:v>-39.282981102754171</c:v>
              </c:pt>
              <c:pt idx="144">
                <c:v>-38.782489126437497</c:v>
              </c:pt>
              <c:pt idx="145">
                <c:v>-37.694448843554163</c:v>
              </c:pt>
              <c:pt idx="146">
                <c:v>-35.221073678337497</c:v>
              </c:pt>
              <c:pt idx="147">
                <c:v>-35.348094279454166</c:v>
              </c:pt>
              <c:pt idx="148">
                <c:v>-35.258752754291663</c:v>
              </c:pt>
              <c:pt idx="149">
                <c:v>-36.570269522312508</c:v>
              </c:pt>
              <c:pt idx="150">
                <c:v>-36.354964127450003</c:v>
              </c:pt>
              <c:pt idx="151">
                <c:v>-34.372666383733332</c:v>
              </c:pt>
              <c:pt idx="152">
                <c:v>-33.191836193216666</c:v>
              </c:pt>
              <c:pt idx="153">
                <c:v>-34.067735186233335</c:v>
              </c:pt>
              <c:pt idx="154">
                <c:v>-35.871302118449996</c:v>
              </c:pt>
              <c:pt idx="155">
                <c:v>-36.399787655466668</c:v>
              </c:pt>
              <c:pt idx="156">
                <c:v>-34.843363003783331</c:v>
              </c:pt>
              <c:pt idx="157">
                <c:v>-34.073193046083333</c:v>
              </c:pt>
              <c:pt idx="158">
                <c:v>-32.823662777316663</c:v>
              </c:pt>
              <c:pt idx="159">
                <c:v>-33.07523287155</c:v>
              </c:pt>
              <c:pt idx="160">
                <c:v>-32.570558462433333</c:v>
              </c:pt>
              <c:pt idx="161">
                <c:v>-32.745192968766673</c:v>
              </c:pt>
              <c:pt idx="162">
                <c:v>-32.080188164050007</c:v>
              </c:pt>
              <c:pt idx="163">
                <c:v>-30.994255316816666</c:v>
              </c:pt>
              <c:pt idx="164">
                <c:v>-29.6321954979</c:v>
              </c:pt>
            </c:numLit>
          </c:val>
          <c:smooth val="0"/>
        </c:ser>
        <c:ser>
          <c:idx val="1"/>
          <c:order val="1"/>
          <c:tx>
            <c:v>industria</c:v>
          </c:tx>
          <c:spPr>
            <a:ln w="25400">
              <a:solidFill>
                <a:schemeClr val="tx2"/>
              </a:solidFill>
              <a:prstDash val="solid"/>
            </a:ln>
          </c:spPr>
          <c:marker>
            <c:symbol val="none"/>
          </c:marker>
          <c:dLbls>
            <c:dLbl>
              <c:idx val="3"/>
              <c:layout>
                <c:manualLayout>
                  <c:x val="0.34264206432027328"/>
                  <c:y val="0.22652894194677278"/>
                </c:manualLayout>
              </c:layout>
              <c:tx>
                <c:rich>
                  <a:bodyPr/>
                  <a:lstStyle/>
                  <a:p>
                    <a:pPr>
                      <a:defRPr sz="700" b="1" i="0" u="none" strike="noStrike" baseline="0">
                        <a:solidFill>
                          <a:schemeClr val="tx1">
                            <a:lumMod val="50000"/>
                            <a:lumOff val="50000"/>
                          </a:schemeClr>
                        </a:solidFill>
                        <a:latin typeface="Arial"/>
                        <a:ea typeface="Arial"/>
                        <a:cs typeface="Arial"/>
                      </a:defRPr>
                    </a:pPr>
                    <a:r>
                      <a:rPr lang="pt-PT" baseline="0">
                        <a:solidFill>
                          <a:schemeClr val="tx1">
                            <a:lumMod val="50000"/>
                            <a:lumOff val="50000"/>
                          </a:schemeClr>
                        </a:solidFill>
                      </a:rPr>
                      <a:t>c</a:t>
                    </a:r>
                    <a:r>
                      <a:rPr lang="pt-PT">
                        <a:solidFill>
                          <a:schemeClr val="tx1">
                            <a:lumMod val="50000"/>
                            <a:lumOff val="50000"/>
                          </a:schemeClr>
                        </a:solidFill>
                      </a:rPr>
                      <a:t>onstrução</a:t>
                    </a:r>
                  </a:p>
                </c:rich>
              </c:tx>
              <c:spPr>
                <a:noFill/>
                <a:ln w="25400">
                  <a:noFill/>
                </a:ln>
              </c:spPr>
              <c:dLblPos val="r"/>
              <c:showLegendKey val="0"/>
              <c:showVal val="0"/>
              <c:showCatName val="0"/>
              <c:showSerName val="0"/>
              <c:showPercent val="0"/>
              <c:showBubbleSize val="0"/>
            </c:dLbl>
            <c:txPr>
              <a:bodyPr/>
              <a:lstStyle/>
              <a:p>
                <a:pPr>
                  <a:defRPr baseline="0">
                    <a:solidFill>
                      <a:schemeClr val="tx1">
                        <a:lumMod val="50000"/>
                        <a:lumOff val="50000"/>
                      </a:schemeClr>
                    </a:solidFill>
                  </a:defRPr>
                </a:pPr>
                <a:endParaRPr lang="pt-PT"/>
              </a:p>
            </c:txPr>
            <c:showLegendKey val="0"/>
            <c:showVal val="0"/>
            <c:showCatName val="0"/>
            <c:showSerName val="0"/>
            <c:showPercent val="0"/>
            <c:showBubbleSize val="0"/>
          </c:dLbls>
          <c:cat>
            <c:strLit>
              <c:ptCount val="178"/>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pt idx="144">
                <c:v>jan.15</c:v>
              </c:pt>
              <c:pt idx="145">
                <c:v> </c:v>
              </c:pt>
              <c:pt idx="146">
                <c:v> </c:v>
              </c:pt>
              <c:pt idx="147">
                <c:v> </c:v>
              </c:pt>
              <c:pt idx="148">
                <c:v> </c:v>
              </c:pt>
              <c:pt idx="149">
                <c:v> </c:v>
              </c:pt>
              <c:pt idx="150">
                <c:v>jul.15</c:v>
              </c:pt>
              <c:pt idx="151">
                <c:v> </c:v>
              </c:pt>
              <c:pt idx="152">
                <c:v> </c:v>
              </c:pt>
              <c:pt idx="153">
                <c:v> </c:v>
              </c:pt>
              <c:pt idx="154">
                <c:v> </c:v>
              </c:pt>
              <c:pt idx="155">
                <c:v> </c:v>
              </c:pt>
              <c:pt idx="156">
                <c:v>jan.16</c:v>
              </c:pt>
              <c:pt idx="157">
                <c:v> </c:v>
              </c:pt>
              <c:pt idx="158">
                <c:v> </c:v>
              </c:pt>
              <c:pt idx="159">
                <c:v> </c:v>
              </c:pt>
              <c:pt idx="160">
                <c:v> </c:v>
              </c:pt>
              <c:pt idx="161">
                <c:v> </c:v>
              </c:pt>
              <c:pt idx="162">
                <c:v>jul.16</c:v>
              </c:pt>
              <c:pt idx="163">
                <c:v> </c:v>
              </c:pt>
              <c:pt idx="164">
                <c:v> </c:v>
              </c:pt>
              <c:pt idx="165">
                <c:v> </c:v>
              </c:pt>
              <c:pt idx="166">
                <c:v> </c:v>
              </c:pt>
              <c:pt idx="167">
                <c:v> </c:v>
              </c:pt>
              <c:pt idx="168">
                <c:v> </c:v>
              </c:pt>
              <c:pt idx="169">
                <c:v> </c:v>
              </c:pt>
              <c:pt idx="170">
                <c:v> </c:v>
              </c:pt>
              <c:pt idx="171">
                <c:v> </c:v>
              </c:pt>
              <c:pt idx="172">
                <c:v> </c:v>
              </c:pt>
              <c:pt idx="173">
                <c:v> </c:v>
              </c:pt>
              <c:pt idx="174">
                <c:v> </c:v>
              </c:pt>
              <c:pt idx="175">
                <c:v> </c:v>
              </c:pt>
              <c:pt idx="176">
                <c:v> </c:v>
              </c:pt>
              <c:pt idx="177">
                <c:v> </c:v>
              </c:pt>
            </c:strLit>
          </c:cat>
          <c:val>
            <c:numLit>
              <c:formatCode>0.0</c:formatCode>
              <c:ptCount val="165"/>
              <c:pt idx="0">
                <c:v>-10.643879355142944</c:v>
              </c:pt>
              <c:pt idx="1">
                <c:v>-11.580579929006193</c:v>
              </c:pt>
              <c:pt idx="2">
                <c:v>-13.569316985424997</c:v>
              </c:pt>
              <c:pt idx="3">
                <c:v>-15.267016350313886</c:v>
              </c:pt>
              <c:pt idx="4">
                <c:v>-15.705474090536107</c:v>
              </c:pt>
              <c:pt idx="5">
                <c:v>-13.72876117798055</c:v>
              </c:pt>
              <c:pt idx="6">
                <c:v>-11.020903318313884</c:v>
              </c:pt>
              <c:pt idx="7">
                <c:v>-9.0938539808694401</c:v>
              </c:pt>
              <c:pt idx="8">
                <c:v>-8.3144296068694405</c:v>
              </c:pt>
              <c:pt idx="9">
                <c:v>-8.6861192660916622</c:v>
              </c:pt>
              <c:pt idx="10">
                <c:v>-9.77455379698055</c:v>
              </c:pt>
              <c:pt idx="11">
                <c:v>-9.5607799299805496</c:v>
              </c:pt>
              <c:pt idx="12">
                <c:v>-8.1422505112027732</c:v>
              </c:pt>
              <c:pt idx="13">
                <c:v>-6.9307051733138847</c:v>
              </c:pt>
              <c:pt idx="14">
                <c:v>-6.9605702610916618</c:v>
              </c:pt>
              <c:pt idx="15">
                <c:v>-7.4002411854249956</c:v>
              </c:pt>
              <c:pt idx="16">
                <c:v>-6.6792755765361065</c:v>
              </c:pt>
              <c:pt idx="17">
                <c:v>-5.0823484616472188</c:v>
              </c:pt>
              <c:pt idx="18">
                <c:v>-3.5470947683138854</c:v>
              </c:pt>
              <c:pt idx="19">
                <c:v>-1.6986689955361085</c:v>
              </c:pt>
              <c:pt idx="20">
                <c:v>-2.2915195379805526</c:v>
              </c:pt>
              <c:pt idx="21">
                <c:v>-3.272336111424996</c:v>
              </c:pt>
              <c:pt idx="22">
                <c:v>-4.4912151696472176</c:v>
              </c:pt>
              <c:pt idx="23">
                <c:v>-5.5876365976472178</c:v>
              </c:pt>
              <c:pt idx="24">
                <c:v>-5.4302270506472183</c:v>
              </c:pt>
              <c:pt idx="25">
                <c:v>-6.7799020566472192</c:v>
              </c:pt>
              <c:pt idx="26">
                <c:v>-6.8828025516472175</c:v>
              </c:pt>
              <c:pt idx="27">
                <c:v>-6.1153648399805514</c:v>
              </c:pt>
              <c:pt idx="28">
                <c:v>-5.8642423106472181</c:v>
              </c:pt>
              <c:pt idx="29">
                <c:v>-6.290228596980552</c:v>
              </c:pt>
              <c:pt idx="30">
                <c:v>-8.7360751808694399</c:v>
              </c:pt>
              <c:pt idx="31">
                <c:v>-8.2096078532027743</c:v>
              </c:pt>
              <c:pt idx="32">
                <c:v>-6.8351575647583287</c:v>
              </c:pt>
              <c:pt idx="33">
                <c:v>-4.2028151596472174</c:v>
              </c:pt>
              <c:pt idx="34">
                <c:v>-3.2918462092027725</c:v>
              </c:pt>
              <c:pt idx="35">
                <c:v>-3.4223937289805506</c:v>
              </c:pt>
              <c:pt idx="36">
                <c:v>-4.238275970091661</c:v>
              </c:pt>
              <c:pt idx="37">
                <c:v>-4.6807995943138838</c:v>
              </c:pt>
              <c:pt idx="38">
                <c:v>-5.3873940904249951</c:v>
              </c:pt>
              <c:pt idx="39">
                <c:v>-6.0788557840916617</c:v>
              </c:pt>
              <c:pt idx="40">
                <c:v>-6.4474195945361075</c:v>
              </c:pt>
              <c:pt idx="41">
                <c:v>-5.29462190675833</c:v>
              </c:pt>
              <c:pt idx="42">
                <c:v>-3.3759948089805523</c:v>
              </c:pt>
              <c:pt idx="43">
                <c:v>-2.2899268296472188</c:v>
              </c:pt>
              <c:pt idx="44">
                <c:v>-1.4115074164249968</c:v>
              </c:pt>
              <c:pt idx="45">
                <c:v>-2.1413009485361072</c:v>
              </c:pt>
              <c:pt idx="46">
                <c:v>-0.96094181698055225</c:v>
              </c:pt>
              <c:pt idx="47">
                <c:v>-1.1991800278694404</c:v>
              </c:pt>
              <c:pt idx="48">
                <c:v>8.4606822352781094E-2</c:v>
              </c:pt>
              <c:pt idx="49">
                <c:v>0.80135043413055884</c:v>
              </c:pt>
              <c:pt idx="50">
                <c:v>2.2271258810194472</c:v>
              </c:pt>
              <c:pt idx="51">
                <c:v>2.6420009200194472</c:v>
              </c:pt>
              <c:pt idx="52">
                <c:v>2.5230357834638917</c:v>
              </c:pt>
              <c:pt idx="53">
                <c:v>2.7424394271305581</c:v>
              </c:pt>
              <c:pt idx="54">
                <c:v>2.0441344034638917</c:v>
              </c:pt>
              <c:pt idx="55">
                <c:v>1.9013532525750028</c:v>
              </c:pt>
              <c:pt idx="56">
                <c:v>2.2076022823527803</c:v>
              </c:pt>
              <c:pt idx="57">
                <c:v>2.5876045544638919</c:v>
              </c:pt>
              <c:pt idx="58">
                <c:v>3.320366128575003</c:v>
              </c:pt>
              <c:pt idx="59">
                <c:v>3.2331663009083358</c:v>
              </c:pt>
              <c:pt idx="60">
                <c:v>3.6693035774638916</c:v>
              </c:pt>
              <c:pt idx="61">
                <c:v>3.1558501482416692</c:v>
              </c:pt>
              <c:pt idx="62">
                <c:v>2.2530017727972251</c:v>
              </c:pt>
              <c:pt idx="63">
                <c:v>0.90681652057500239</c:v>
              </c:pt>
              <c:pt idx="64">
                <c:v>-1.9686886757583304</c:v>
              </c:pt>
              <c:pt idx="65">
                <c:v>-4.1240640795361072</c:v>
              </c:pt>
              <c:pt idx="66">
                <c:v>-4.8913850547583291</c:v>
              </c:pt>
              <c:pt idx="67">
                <c:v>-3.388408330091663</c:v>
              </c:pt>
              <c:pt idx="68">
                <c:v>-4.3905519239805519</c:v>
              </c:pt>
              <c:pt idx="69">
                <c:v>-9.6357893652027737</c:v>
              </c:pt>
              <c:pt idx="70">
                <c:v>-16.550337180536108</c:v>
              </c:pt>
              <c:pt idx="71">
                <c:v>-23.305129478202776</c:v>
              </c:pt>
              <c:pt idx="72">
                <c:v>-27.084198227091665</c:v>
              </c:pt>
              <c:pt idx="73">
                <c:v>-30.406109548647219</c:v>
              </c:pt>
              <c:pt idx="74">
                <c:v>-29.401866474202773</c:v>
              </c:pt>
              <c:pt idx="75">
                <c:v>-30.088630162202772</c:v>
              </c:pt>
              <c:pt idx="76">
                <c:v>-28.097743792539813</c:v>
              </c:pt>
              <c:pt idx="77">
                <c:v>-27.713776173543518</c:v>
              </c:pt>
              <c:pt idx="78">
                <c:v>-24.367032919280557</c:v>
              </c:pt>
              <c:pt idx="79">
                <c:v>-21.498846864180553</c:v>
              </c:pt>
              <c:pt idx="80">
                <c:v>-17.239096404413889</c:v>
              </c:pt>
              <c:pt idx="81">
                <c:v>-14.629910387458333</c:v>
              </c:pt>
              <c:pt idx="82">
                <c:v>-13.02475821821389</c:v>
              </c:pt>
              <c:pt idx="83">
                <c:v>-13.757710047858334</c:v>
              </c:pt>
              <c:pt idx="84">
                <c:v>-13.393350131502778</c:v>
              </c:pt>
              <c:pt idx="85">
                <c:v>-13.157932500002779</c:v>
              </c:pt>
              <c:pt idx="86">
                <c:v>-12.183238656869447</c:v>
              </c:pt>
              <c:pt idx="87">
                <c:v>-11.272562026569446</c:v>
              </c:pt>
              <c:pt idx="88">
                <c:v>-11.217724787769447</c:v>
              </c:pt>
              <c:pt idx="89">
                <c:v>-11.488274061369445</c:v>
              </c:pt>
              <c:pt idx="90">
                <c:v>-10.915149431336113</c:v>
              </c:pt>
              <c:pt idx="91">
                <c:v>-9.3907161529583352</c:v>
              </c:pt>
              <c:pt idx="92">
                <c:v>-6.8397642381361115</c:v>
              </c:pt>
              <c:pt idx="93">
                <c:v>-6.8871201605027785</c:v>
              </c:pt>
              <c:pt idx="94">
                <c:v>-6.7934039413361118</c:v>
              </c:pt>
              <c:pt idx="95">
                <c:v>-8.4538399109583349</c:v>
              </c:pt>
              <c:pt idx="96">
                <c:v>-7.9541054210027786</c:v>
              </c:pt>
              <c:pt idx="97">
                <c:v>-7.7954090186583338</c:v>
              </c:pt>
              <c:pt idx="98">
                <c:v>-8.4907052723250018</c:v>
              </c:pt>
              <c:pt idx="99">
                <c:v>-9.2988151101138907</c:v>
              </c:pt>
              <c:pt idx="100">
                <c:v>-11.637718546758336</c:v>
              </c:pt>
              <c:pt idx="101">
                <c:v>-12.909089337391668</c:v>
              </c:pt>
              <c:pt idx="102">
                <c:v>-12.153965860302778</c:v>
              </c:pt>
              <c:pt idx="103">
                <c:v>-12.603539246224999</c:v>
              </c:pt>
              <c:pt idx="104">
                <c:v>-13.855253027191665</c:v>
              </c:pt>
              <c:pt idx="105">
                <c:v>-16.280643842047223</c:v>
              </c:pt>
              <c:pt idx="106">
                <c:v>-17.277844839136112</c:v>
              </c:pt>
              <c:pt idx="107">
                <c:v>-18.055548759591669</c:v>
              </c:pt>
              <c:pt idx="108">
                <c:v>-19.567463078936115</c:v>
              </c:pt>
              <c:pt idx="109">
                <c:v>-20.187002995247223</c:v>
              </c:pt>
              <c:pt idx="110">
                <c:v>-19.217562699658334</c:v>
              </c:pt>
              <c:pt idx="111">
                <c:v>-18.408797350736112</c:v>
              </c:pt>
              <c:pt idx="112">
                <c:v>-18.711178032847226</c:v>
              </c:pt>
              <c:pt idx="113">
                <c:v>-18.437326203158335</c:v>
              </c:pt>
              <c:pt idx="114">
                <c:v>-18.602057870347224</c:v>
              </c:pt>
              <c:pt idx="115">
                <c:v>-16.305323351658338</c:v>
              </c:pt>
              <c:pt idx="116">
                <c:v>-16.117661740002777</c:v>
              </c:pt>
              <c:pt idx="117">
                <c:v>-16.402259550858336</c:v>
              </c:pt>
              <c:pt idx="118">
                <c:v>-18.172370983313886</c:v>
              </c:pt>
              <c:pt idx="119">
                <c:v>-17.844771069669445</c:v>
              </c:pt>
              <c:pt idx="120">
                <c:v>-17.590367190725001</c:v>
              </c:pt>
              <c:pt idx="121">
                <c:v>-16.833593878513891</c:v>
              </c:pt>
              <c:pt idx="122">
                <c:v>-16.605434398613891</c:v>
              </c:pt>
              <c:pt idx="123">
                <c:v>-16.083165476836111</c:v>
              </c:pt>
              <c:pt idx="124">
                <c:v>-15.261536553747222</c:v>
              </c:pt>
              <c:pt idx="125">
                <c:v>-14.959418205247223</c:v>
              </c:pt>
              <c:pt idx="126">
                <c:v>-13.820531426358334</c:v>
              </c:pt>
              <c:pt idx="127">
                <c:v>-11.969541898136113</c:v>
              </c:pt>
              <c:pt idx="128">
                <c:v>-9.9835894476472244</c:v>
              </c:pt>
              <c:pt idx="129">
                <c:v>-8.9376231434583335</c:v>
              </c:pt>
              <c:pt idx="130">
                <c:v>-8.6113144063250004</c:v>
              </c:pt>
              <c:pt idx="131">
                <c:v>-7.7581350274249994</c:v>
              </c:pt>
              <c:pt idx="132">
                <c:v>-6.4171400165361119</c:v>
              </c:pt>
              <c:pt idx="133">
                <c:v>-6.2756041809472229</c:v>
              </c:pt>
              <c:pt idx="134">
                <c:v>-6.0586685351583336</c:v>
              </c:pt>
              <c:pt idx="135">
                <c:v>-5.8614491511138906</c:v>
              </c:pt>
              <c:pt idx="136">
                <c:v>-5.6462257921027783</c:v>
              </c:pt>
              <c:pt idx="137">
                <c:v>-6.3920740448027784</c:v>
              </c:pt>
              <c:pt idx="138">
                <c:v>-6.3062119702805566</c:v>
              </c:pt>
              <c:pt idx="139">
                <c:v>-5.2407436890138897</c:v>
              </c:pt>
              <c:pt idx="140">
                <c:v>-3.9854584001694451</c:v>
              </c:pt>
              <c:pt idx="141">
                <c:v>-3.7071407361250004</c:v>
              </c:pt>
              <c:pt idx="142">
                <c:v>-3.780535903869445</c:v>
              </c:pt>
              <c:pt idx="143">
                <c:v>-3.6588906067916671</c:v>
              </c:pt>
              <c:pt idx="144">
                <c:v>-3.742568123291667</c:v>
              </c:pt>
              <c:pt idx="145">
                <c:v>-3.697115640991667</c:v>
              </c:pt>
              <c:pt idx="146">
                <c:v>-3.1717931176138894</c:v>
              </c:pt>
              <c:pt idx="147">
                <c:v>-1.7479008228027781</c:v>
              </c:pt>
              <c:pt idx="148">
                <c:v>-0.58938020588333362</c:v>
              </c:pt>
              <c:pt idx="149">
                <c:v>-0.37679278176388892</c:v>
              </c:pt>
              <c:pt idx="150">
                <c:v>-0.10611897901111104</c:v>
              </c:pt>
              <c:pt idx="151">
                <c:v>-0.19340871528888873</c:v>
              </c:pt>
              <c:pt idx="152">
                <c:v>-0.10269202406666651</c:v>
              </c:pt>
              <c:pt idx="153">
                <c:v>-0.86863819789999985</c:v>
              </c:pt>
              <c:pt idx="154">
                <c:v>-1.4138489928111111</c:v>
              </c:pt>
              <c:pt idx="155">
                <c:v>-1.7766430898444441</c:v>
              </c:pt>
              <c:pt idx="156">
                <c:v>-1.1747457713111111</c:v>
              </c:pt>
              <c:pt idx="157">
                <c:v>-0.87600675886666668</c:v>
              </c:pt>
              <c:pt idx="158">
                <c:v>-1.0917661205444444</c:v>
              </c:pt>
              <c:pt idx="159">
                <c:v>-1.8072660749111111</c:v>
              </c:pt>
              <c:pt idx="160">
                <c:v>-2.0767208458444446</c:v>
              </c:pt>
              <c:pt idx="161">
                <c:v>-1.5095743140777778</c:v>
              </c:pt>
              <c:pt idx="162">
                <c:v>-1.2692790975333332</c:v>
              </c:pt>
              <c:pt idx="163">
                <c:v>-1.1097047986555557</c:v>
              </c:pt>
              <c:pt idx="164">
                <c:v>-1.061582607988889</c:v>
              </c:pt>
            </c:numLit>
          </c:val>
          <c:smooth val="0"/>
        </c:ser>
        <c:ser>
          <c:idx val="2"/>
          <c:order val="2"/>
          <c:tx>
            <c:v>comercio</c:v>
          </c:tx>
          <c:spPr>
            <a:ln w="38100">
              <a:solidFill>
                <a:schemeClr val="accent2"/>
              </a:solidFill>
              <a:prstDash val="solid"/>
            </a:ln>
          </c:spPr>
          <c:marker>
            <c:symbol val="none"/>
          </c:marker>
          <c:dLbls>
            <c:dLbl>
              <c:idx val="21"/>
              <c:layout>
                <c:manualLayout>
                  <c:x val="0.44162856149005469"/>
                  <c:y val="2.6754720176107018E-4"/>
                </c:manualLayout>
              </c:layout>
              <c:tx>
                <c:rich>
                  <a:bodyPr/>
                  <a:lstStyle/>
                  <a:p>
                    <a:pPr>
                      <a:defRPr sz="700" b="1" i="0" u="none" strike="noStrike" baseline="0">
                        <a:solidFill>
                          <a:schemeClr val="accent2"/>
                        </a:solidFill>
                        <a:latin typeface="Arial"/>
                        <a:ea typeface="Arial"/>
                        <a:cs typeface="Arial"/>
                      </a:defRPr>
                    </a:pPr>
                    <a:r>
                      <a:rPr lang="pt-PT" baseline="0">
                        <a:solidFill>
                          <a:schemeClr val="accent2"/>
                        </a:solidFill>
                      </a:rPr>
                      <a:t>c</a:t>
                    </a:r>
                    <a:r>
                      <a:rPr lang="pt-PT">
                        <a:solidFill>
                          <a:schemeClr val="accent2"/>
                        </a:solidFill>
                      </a:rPr>
                      <a:t>omércio </a:t>
                    </a:r>
                  </a:p>
                </c:rich>
              </c:tx>
              <c:spPr>
                <a:noFill/>
                <a:ln w="25400">
                  <a:noFill/>
                </a:ln>
              </c:spPr>
              <c:dLblPos val="r"/>
              <c:showLegendKey val="0"/>
              <c:showVal val="0"/>
              <c:showCatName val="0"/>
              <c:showSerName val="0"/>
              <c:showPercent val="0"/>
              <c:showBubbleSize val="0"/>
            </c:dLbl>
            <c:txPr>
              <a:bodyPr/>
              <a:lstStyle/>
              <a:p>
                <a:pPr>
                  <a:defRPr baseline="0">
                    <a:solidFill>
                      <a:schemeClr val="accent2"/>
                    </a:solidFill>
                  </a:defRPr>
                </a:pPr>
                <a:endParaRPr lang="pt-PT"/>
              </a:p>
            </c:txPr>
            <c:showLegendKey val="0"/>
            <c:showVal val="0"/>
            <c:showCatName val="0"/>
            <c:showSerName val="0"/>
            <c:showPercent val="0"/>
            <c:showBubbleSize val="0"/>
          </c:dLbls>
          <c:cat>
            <c:strLit>
              <c:ptCount val="178"/>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pt idx="144">
                <c:v>jan.15</c:v>
              </c:pt>
              <c:pt idx="145">
                <c:v> </c:v>
              </c:pt>
              <c:pt idx="146">
                <c:v> </c:v>
              </c:pt>
              <c:pt idx="147">
                <c:v> </c:v>
              </c:pt>
              <c:pt idx="148">
                <c:v> </c:v>
              </c:pt>
              <c:pt idx="149">
                <c:v> </c:v>
              </c:pt>
              <c:pt idx="150">
                <c:v>jul.15</c:v>
              </c:pt>
              <c:pt idx="151">
                <c:v> </c:v>
              </c:pt>
              <c:pt idx="152">
                <c:v> </c:v>
              </c:pt>
              <c:pt idx="153">
                <c:v> </c:v>
              </c:pt>
              <c:pt idx="154">
                <c:v> </c:v>
              </c:pt>
              <c:pt idx="155">
                <c:v> </c:v>
              </c:pt>
              <c:pt idx="156">
                <c:v>jan.16</c:v>
              </c:pt>
              <c:pt idx="157">
                <c:v> </c:v>
              </c:pt>
              <c:pt idx="158">
                <c:v> </c:v>
              </c:pt>
              <c:pt idx="159">
                <c:v> </c:v>
              </c:pt>
              <c:pt idx="160">
                <c:v> </c:v>
              </c:pt>
              <c:pt idx="161">
                <c:v> </c:v>
              </c:pt>
              <c:pt idx="162">
                <c:v>jul.16</c:v>
              </c:pt>
              <c:pt idx="163">
                <c:v> </c:v>
              </c:pt>
              <c:pt idx="164">
                <c:v> </c:v>
              </c:pt>
              <c:pt idx="165">
                <c:v> </c:v>
              </c:pt>
              <c:pt idx="166">
                <c:v> </c:v>
              </c:pt>
              <c:pt idx="167">
                <c:v> </c:v>
              </c:pt>
              <c:pt idx="168">
                <c:v> </c:v>
              </c:pt>
              <c:pt idx="169">
                <c:v> </c:v>
              </c:pt>
              <c:pt idx="170">
                <c:v> </c:v>
              </c:pt>
              <c:pt idx="171">
                <c:v> </c:v>
              </c:pt>
              <c:pt idx="172">
                <c:v> </c:v>
              </c:pt>
              <c:pt idx="173">
                <c:v> </c:v>
              </c:pt>
              <c:pt idx="174">
                <c:v> </c:v>
              </c:pt>
              <c:pt idx="175">
                <c:v> </c:v>
              </c:pt>
              <c:pt idx="176">
                <c:v> </c:v>
              </c:pt>
              <c:pt idx="177">
                <c:v> </c:v>
              </c:pt>
            </c:strLit>
          </c:cat>
          <c:val>
            <c:numLit>
              <c:formatCode>0.0</c:formatCode>
              <c:ptCount val="165"/>
              <c:pt idx="0">
                <c:v>-12.834411555274144</c:v>
              </c:pt>
              <c:pt idx="1">
                <c:v>-11.553486117026281</c:v>
              </c:pt>
              <c:pt idx="2">
                <c:v>-12.005745372556197</c:v>
              </c:pt>
              <c:pt idx="3">
                <c:v>-12.075785616197223</c:v>
              </c:pt>
              <c:pt idx="4">
                <c:v>-13.17773402908611</c:v>
              </c:pt>
              <c:pt idx="5">
                <c:v>-12.799498565975</c:v>
              </c:pt>
              <c:pt idx="6">
                <c:v>-12.273074775641668</c:v>
              </c:pt>
              <c:pt idx="7">
                <c:v>-9.6702061386416673</c:v>
              </c:pt>
              <c:pt idx="8">
                <c:v>-7.548566413863889</c:v>
              </c:pt>
              <c:pt idx="9">
                <c:v>-5.6286262600861114</c:v>
              </c:pt>
              <c:pt idx="10">
                <c:v>-4.9446056489750001</c:v>
              </c:pt>
              <c:pt idx="11">
                <c:v>-4.522772902641667</c:v>
              </c:pt>
              <c:pt idx="12">
                <c:v>-4.2533531439750005</c:v>
              </c:pt>
              <c:pt idx="13">
                <c:v>-5.6677257420861116</c:v>
              </c:pt>
              <c:pt idx="14">
                <c:v>-7.490520633308333</c:v>
              </c:pt>
              <c:pt idx="15">
                <c:v>-8.2626899131972227</c:v>
              </c:pt>
              <c:pt idx="16">
                <c:v>-4.9789511588638886</c:v>
              </c:pt>
              <c:pt idx="17">
                <c:v>-2.4117693923083343</c:v>
              </c:pt>
              <c:pt idx="18">
                <c:v>-0.1313170458638889</c:v>
              </c:pt>
              <c:pt idx="19">
                <c:v>-1.3367399818638892</c:v>
              </c:pt>
              <c:pt idx="20">
                <c:v>-1.3852476784194445</c:v>
              </c:pt>
              <c:pt idx="21">
                <c:v>-2.8516675221972227</c:v>
              </c:pt>
              <c:pt idx="22">
                <c:v>-3.7568602080861115</c:v>
              </c:pt>
              <c:pt idx="23">
                <c:v>-4.3563642973083345</c:v>
              </c:pt>
              <c:pt idx="24">
                <c:v>-4.7071241745305556</c:v>
              </c:pt>
              <c:pt idx="25">
                <c:v>-5.1838586195305547</c:v>
              </c:pt>
              <c:pt idx="26">
                <c:v>-5.0118362903083336</c:v>
              </c:pt>
              <c:pt idx="27">
                <c:v>-5.5801089088638882</c:v>
              </c:pt>
              <c:pt idx="28">
                <c:v>-5.0995108493083334</c:v>
              </c:pt>
              <c:pt idx="29">
                <c:v>-6.3236623255305551</c:v>
              </c:pt>
              <c:pt idx="30">
                <c:v>-7.5852549941972214</c:v>
              </c:pt>
              <c:pt idx="31">
                <c:v>-9.7884529159750002</c:v>
              </c:pt>
              <c:pt idx="32">
                <c:v>-10.689378355641665</c:v>
              </c:pt>
              <c:pt idx="33">
                <c:v>-11.346688212419444</c:v>
              </c:pt>
              <c:pt idx="34">
                <c:v>-11.230117334752777</c:v>
              </c:pt>
              <c:pt idx="35">
                <c:v>-8.8729155538638889</c:v>
              </c:pt>
              <c:pt idx="36">
                <c:v>-6.7295426937527774</c:v>
              </c:pt>
              <c:pt idx="37">
                <c:v>-5.2013381298638883</c:v>
              </c:pt>
              <c:pt idx="38">
                <c:v>-7.6786699950861106</c:v>
              </c:pt>
              <c:pt idx="39">
                <c:v>-7.6255940967527778</c:v>
              </c:pt>
              <c:pt idx="40">
                <c:v>-9.2196366266416678</c:v>
              </c:pt>
              <c:pt idx="41">
                <c:v>-7.2633226296416664</c:v>
              </c:pt>
              <c:pt idx="42">
                <c:v>-7.3130910254194452</c:v>
              </c:pt>
              <c:pt idx="43">
                <c:v>-6.6204902708638897</c:v>
              </c:pt>
              <c:pt idx="44">
                <c:v>-6.277399792752778</c:v>
              </c:pt>
              <c:pt idx="45">
                <c:v>-4.3076182261972216</c:v>
              </c:pt>
              <c:pt idx="46">
                <c:v>-2.9082781095305563</c:v>
              </c:pt>
              <c:pt idx="47">
                <c:v>-3.0728263519750008</c:v>
              </c:pt>
              <c:pt idx="48">
                <c:v>-4.3537977757527786</c:v>
              </c:pt>
              <c:pt idx="49">
                <c:v>-3.7148980999750001</c:v>
              </c:pt>
              <c:pt idx="50">
                <c:v>-3.720080955197222</c:v>
              </c:pt>
              <c:pt idx="51">
                <c:v>-3.5698245421972223</c:v>
              </c:pt>
              <c:pt idx="52">
                <c:v>-3.4475816066416667</c:v>
              </c:pt>
              <c:pt idx="53">
                <c:v>-2.6042803958638889</c:v>
              </c:pt>
              <c:pt idx="54">
                <c:v>-2.864081451752778</c:v>
              </c:pt>
              <c:pt idx="55">
                <c:v>-3.4294883860861116</c:v>
              </c:pt>
              <c:pt idx="56">
                <c:v>-4.2016517516416672</c:v>
              </c:pt>
              <c:pt idx="57">
                <c:v>-3.9485033900861115</c:v>
              </c:pt>
              <c:pt idx="58">
                <c:v>-3.4726213959750001</c:v>
              </c:pt>
              <c:pt idx="59">
                <c:v>-2.566333125086111</c:v>
              </c:pt>
              <c:pt idx="60">
                <c:v>-2.109842551086111</c:v>
              </c:pt>
              <c:pt idx="61">
                <c:v>-2.0762515834194448</c:v>
              </c:pt>
              <c:pt idx="62">
                <c:v>-1.951262170752778</c:v>
              </c:pt>
              <c:pt idx="63">
                <c:v>-2.9105124463083336</c:v>
              </c:pt>
              <c:pt idx="64">
                <c:v>-4.2124175469749998</c:v>
              </c:pt>
              <c:pt idx="65">
                <c:v>-7.4435290643083336</c:v>
              </c:pt>
              <c:pt idx="66">
                <c:v>-9.8119974557527794</c:v>
              </c:pt>
              <c:pt idx="67">
                <c:v>-11.233457632530557</c:v>
              </c:pt>
              <c:pt idx="68">
                <c:v>-11.523878871197224</c:v>
              </c:pt>
              <c:pt idx="69">
                <c:v>-12.615166033752779</c:v>
              </c:pt>
              <c:pt idx="70">
                <c:v>-14.777630332975001</c:v>
              </c:pt>
              <c:pt idx="71">
                <c:v>-17.388141696974998</c:v>
              </c:pt>
              <c:pt idx="72">
                <c:v>-18.030947275197221</c:v>
              </c:pt>
              <c:pt idx="73">
                <c:v>-19.881921428308335</c:v>
              </c:pt>
              <c:pt idx="74">
                <c:v>-20.350847123197223</c:v>
              </c:pt>
              <c:pt idx="75">
                <c:v>-21.443359201752781</c:v>
              </c:pt>
              <c:pt idx="76">
                <c:v>-20.025912109337963</c:v>
              </c:pt>
              <c:pt idx="77">
                <c:v>-17.799673814623148</c:v>
              </c:pt>
              <c:pt idx="78">
                <c:v>-14.906795216663888</c:v>
              </c:pt>
              <c:pt idx="79">
                <c:v>-12.483196166174999</c:v>
              </c:pt>
              <c:pt idx="80">
                <c:v>-9.9289260917305544</c:v>
              </c:pt>
              <c:pt idx="81">
                <c:v>-7.6846317237083346</c:v>
              </c:pt>
              <c:pt idx="82">
                <c:v>-6.4226720636083341</c:v>
              </c:pt>
              <c:pt idx="83">
                <c:v>-5.8549371984194449</c:v>
              </c:pt>
              <c:pt idx="84">
                <c:v>-5.8660126343972223</c:v>
              </c:pt>
              <c:pt idx="85">
                <c:v>-4.4991968615083335</c:v>
              </c:pt>
              <c:pt idx="86">
                <c:v>-4.0510618498972226</c:v>
              </c:pt>
              <c:pt idx="87">
                <c:v>-2.6647990670194446</c:v>
              </c:pt>
              <c:pt idx="88">
                <c:v>-2.6156765034750005</c:v>
              </c:pt>
              <c:pt idx="89">
                <c:v>-2.5163266286083337</c:v>
              </c:pt>
              <c:pt idx="90">
                <c:v>-3.5968732407194444</c:v>
              </c:pt>
              <c:pt idx="91">
                <c:v>-4.2728115224861112</c:v>
              </c:pt>
              <c:pt idx="92">
                <c:v>-5.6358851467083335</c:v>
              </c:pt>
              <c:pt idx="93">
                <c:v>-6.7563947148861123</c:v>
              </c:pt>
              <c:pt idx="94">
                <c:v>-7.4609039694305563</c:v>
              </c:pt>
              <c:pt idx="95">
                <c:v>-7.8424959122527786</c:v>
              </c:pt>
              <c:pt idx="96">
                <c:v>-7.1430250058749998</c:v>
              </c:pt>
              <c:pt idx="97">
                <c:v>-7.4308607417638877</c:v>
              </c:pt>
              <c:pt idx="98">
                <c:v>-8.6120845658638885</c:v>
              </c:pt>
              <c:pt idx="99">
                <c:v>-12.062921488963887</c:v>
              </c:pt>
              <c:pt idx="100">
                <c:v>-15.057781314741668</c:v>
              </c:pt>
              <c:pt idx="101">
                <c:v>-16.717723643097226</c:v>
              </c:pt>
              <c:pt idx="102">
                <c:v>-18.222909539397222</c:v>
              </c:pt>
              <c:pt idx="103">
                <c:v>-18.616552467730557</c:v>
              </c:pt>
              <c:pt idx="104">
                <c:v>-19.352326724630554</c:v>
              </c:pt>
              <c:pt idx="105">
                <c:v>-19.083054035941668</c:v>
              </c:pt>
              <c:pt idx="106">
                <c:v>-20.808185545130556</c:v>
              </c:pt>
              <c:pt idx="107">
                <c:v>-22.002079856241668</c:v>
              </c:pt>
              <c:pt idx="108">
                <c:v>-22.290612846841668</c:v>
              </c:pt>
              <c:pt idx="109">
                <c:v>-21.22751659304167</c:v>
              </c:pt>
              <c:pt idx="110">
                <c:v>-20.389666320986112</c:v>
              </c:pt>
              <c:pt idx="111">
                <c:v>-19.696579765597221</c:v>
              </c:pt>
              <c:pt idx="112">
                <c:v>-20.414741937386111</c:v>
              </c:pt>
              <c:pt idx="113">
                <c:v>-20.165613871575001</c:v>
              </c:pt>
              <c:pt idx="114">
                <c:v>-20.391220368797221</c:v>
              </c:pt>
              <c:pt idx="115">
                <c:v>-19.730646610641667</c:v>
              </c:pt>
              <c:pt idx="116">
                <c:v>-20.446793041186112</c:v>
              </c:pt>
              <c:pt idx="117">
                <c:v>-20.894511136475</c:v>
              </c:pt>
              <c:pt idx="118">
                <c:v>-20.061795734230557</c:v>
              </c:pt>
              <c:pt idx="119">
                <c:v>-19.362799519075001</c:v>
              </c:pt>
              <c:pt idx="120">
                <c:v>-19.032020496752779</c:v>
              </c:pt>
              <c:pt idx="121">
                <c:v>-18.540320746697223</c:v>
              </c:pt>
              <c:pt idx="122">
                <c:v>-17.308850465386111</c:v>
              </c:pt>
              <c:pt idx="123">
                <c:v>-15.832652199897224</c:v>
              </c:pt>
              <c:pt idx="124">
                <c:v>-15.013251953519445</c:v>
              </c:pt>
              <c:pt idx="125">
                <c:v>-14.19445937305278</c:v>
              </c:pt>
              <c:pt idx="126">
                <c:v>-12.861469276075001</c:v>
              </c:pt>
              <c:pt idx="127">
                <c:v>-11.491591173763888</c:v>
              </c:pt>
              <c:pt idx="128">
                <c:v>-9.4267615053083347</c:v>
              </c:pt>
              <c:pt idx="129">
                <c:v>-7.580368298152778</c:v>
              </c:pt>
              <c:pt idx="130">
                <c:v>-5.4003420574527787</c:v>
              </c:pt>
              <c:pt idx="131">
                <c:v>-3.6165939753305558</c:v>
              </c:pt>
              <c:pt idx="132">
                <c:v>-2.9460077205638893</c:v>
              </c:pt>
              <c:pt idx="133">
                <c:v>-1.9029869297194446</c:v>
              </c:pt>
              <c:pt idx="134">
                <c:v>-1.4023309788416671</c:v>
              </c:pt>
              <c:pt idx="135">
                <c:v>-0.70060604557500039</c:v>
              </c:pt>
              <c:pt idx="136">
                <c:v>-0.80024565320833385</c:v>
              </c:pt>
              <c:pt idx="137">
                <c:v>-1.0484476057527781</c:v>
              </c:pt>
              <c:pt idx="138">
                <c:v>-1.2446544807972224</c:v>
              </c:pt>
              <c:pt idx="139">
                <c:v>-1.5847239706972225</c:v>
              </c:pt>
              <c:pt idx="140">
                <c:v>-1.6531773584194449</c:v>
              </c:pt>
              <c:pt idx="141">
                <c:v>-1.1087600595750005</c:v>
              </c:pt>
              <c:pt idx="142">
                <c:v>-0.94889547777500038</c:v>
              </c:pt>
              <c:pt idx="143">
                <c:v>-1.3473069335972225</c:v>
              </c:pt>
              <c:pt idx="144">
                <c:v>-0.98694572455277807</c:v>
              </c:pt>
              <c:pt idx="145">
                <c:v>-0.91988203605277807</c:v>
              </c:pt>
              <c:pt idx="146">
                <c:v>0.18653917296944411</c:v>
              </c:pt>
              <c:pt idx="147">
                <c:v>4.1398451180555206E-2</c:v>
              </c:pt>
              <c:pt idx="148">
                <c:v>0.93433422011296285</c:v>
              </c:pt>
              <c:pt idx="149">
                <c:v>0.99298515864537018</c:v>
              </c:pt>
              <c:pt idx="150">
                <c:v>1.3099548704555553</c:v>
              </c:pt>
              <c:pt idx="151">
                <c:v>1.3328277663555552</c:v>
              </c:pt>
              <c:pt idx="152">
                <c:v>1.5183312043555552</c:v>
              </c:pt>
              <c:pt idx="153">
                <c:v>1.2557149571666666</c:v>
              </c:pt>
              <c:pt idx="154">
                <c:v>0.52667244098888877</c:v>
              </c:pt>
              <c:pt idx="155">
                <c:v>0.38379489531111105</c:v>
              </c:pt>
              <c:pt idx="156">
                <c:v>-0.30764528276666669</c:v>
              </c:pt>
              <c:pt idx="157">
                <c:v>-0.21301830933333329</c:v>
              </c:pt>
              <c:pt idx="158">
                <c:v>-0.50857276448888888</c:v>
              </c:pt>
              <c:pt idx="159">
                <c:v>0.69964303446666654</c:v>
              </c:pt>
              <c:pt idx="160">
                <c:v>1.7722335223999999</c:v>
              </c:pt>
              <c:pt idx="161">
                <c:v>3.4020633576333332</c:v>
              </c:pt>
              <c:pt idx="162">
                <c:v>5.0064920025333342</c:v>
              </c:pt>
              <c:pt idx="163">
                <c:v>6.4021945862222225</c:v>
              </c:pt>
              <c:pt idx="164">
                <c:v>6.9199882443444451</c:v>
              </c:pt>
            </c:numLit>
          </c:val>
          <c:smooth val="0"/>
        </c:ser>
        <c:ser>
          <c:idx val="3"/>
          <c:order val="3"/>
          <c:tx>
            <c:v>servicos</c:v>
          </c:tx>
          <c:spPr>
            <a:ln w="25400">
              <a:solidFill>
                <a:srgbClr val="333333"/>
              </a:solidFill>
              <a:prstDash val="solid"/>
            </a:ln>
          </c:spPr>
          <c:marker>
            <c:symbol val="none"/>
          </c:marker>
          <c:dLbls>
            <c:dLbl>
              <c:idx val="20"/>
              <c:layout>
                <c:manualLayout>
                  <c:x val="0.47757265281598837"/>
                  <c:y val="0.24599046086981277"/>
                </c:manualLayout>
              </c:layout>
              <c:tx>
                <c:rich>
                  <a:bodyPr/>
                  <a:lstStyle/>
                  <a:p>
                    <a:pPr>
                      <a:defRPr sz="800" b="0" i="0" u="none" strike="noStrike" baseline="0">
                        <a:solidFill>
                          <a:srgbClr val="000000"/>
                        </a:solidFill>
                        <a:latin typeface="Arial"/>
                        <a:ea typeface="Arial"/>
                        <a:cs typeface="Arial"/>
                      </a:defRPr>
                    </a:pPr>
                    <a:r>
                      <a:rPr lang="pt-PT" sz="700" b="1" i="0" u="none" strike="noStrike" baseline="0">
                        <a:solidFill>
                          <a:srgbClr val="000000"/>
                        </a:solidFill>
                        <a:latin typeface="Arial"/>
                        <a:cs typeface="Arial"/>
                      </a:rPr>
                      <a:t>serviços</a:t>
                    </a:r>
                    <a:r>
                      <a:rPr lang="pt-PT" sz="800" b="1" i="0" u="none" strike="noStrike" baseline="0">
                        <a:solidFill>
                          <a:srgbClr val="000000"/>
                        </a:solidFill>
                        <a:latin typeface="Arial"/>
                        <a:cs typeface="Arial"/>
                      </a:rPr>
                      <a:t> </a:t>
                    </a:r>
                    <a:r>
                      <a:rPr lang="pt-PT" sz="600" b="0" i="0" u="none" strike="noStrike" baseline="30000">
                        <a:solidFill>
                          <a:srgbClr val="000000"/>
                        </a:solidFill>
                        <a:latin typeface="Arial"/>
                        <a:cs typeface="Arial"/>
                      </a:rPr>
                      <a:t>(2)</a:t>
                    </a:r>
                  </a:p>
                </c:rich>
              </c:tx>
              <c:spPr>
                <a:noFill/>
                <a:ln w="25400">
                  <a:noFill/>
                </a:ln>
              </c:spPr>
              <c:dLblPos val="r"/>
              <c:showLegendKey val="0"/>
              <c:showVal val="0"/>
              <c:showCatName val="0"/>
              <c:showSerName val="0"/>
              <c:showPercent val="0"/>
              <c:showBubbleSize val="0"/>
            </c:dLbl>
            <c:showLegendKey val="0"/>
            <c:showVal val="0"/>
            <c:showCatName val="0"/>
            <c:showSerName val="0"/>
            <c:showPercent val="0"/>
            <c:showBubbleSize val="0"/>
          </c:dLbls>
          <c:cat>
            <c:strLit>
              <c:ptCount val="178"/>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pt idx="144">
                <c:v>jan.15</c:v>
              </c:pt>
              <c:pt idx="145">
                <c:v> </c:v>
              </c:pt>
              <c:pt idx="146">
                <c:v> </c:v>
              </c:pt>
              <c:pt idx="147">
                <c:v> </c:v>
              </c:pt>
              <c:pt idx="148">
                <c:v> </c:v>
              </c:pt>
              <c:pt idx="149">
                <c:v> </c:v>
              </c:pt>
              <c:pt idx="150">
                <c:v>jul.15</c:v>
              </c:pt>
              <c:pt idx="151">
                <c:v> </c:v>
              </c:pt>
              <c:pt idx="152">
                <c:v> </c:v>
              </c:pt>
              <c:pt idx="153">
                <c:v> </c:v>
              </c:pt>
              <c:pt idx="154">
                <c:v> </c:v>
              </c:pt>
              <c:pt idx="155">
                <c:v> </c:v>
              </c:pt>
              <c:pt idx="156">
                <c:v>jan.16</c:v>
              </c:pt>
              <c:pt idx="157">
                <c:v> </c:v>
              </c:pt>
              <c:pt idx="158">
                <c:v> </c:v>
              </c:pt>
              <c:pt idx="159">
                <c:v> </c:v>
              </c:pt>
              <c:pt idx="160">
                <c:v> </c:v>
              </c:pt>
              <c:pt idx="161">
                <c:v> </c:v>
              </c:pt>
              <c:pt idx="162">
                <c:v>jul.16</c:v>
              </c:pt>
              <c:pt idx="163">
                <c:v> </c:v>
              </c:pt>
              <c:pt idx="164">
                <c:v> </c:v>
              </c:pt>
              <c:pt idx="165">
                <c:v> </c:v>
              </c:pt>
              <c:pt idx="166">
                <c:v> </c:v>
              </c:pt>
              <c:pt idx="167">
                <c:v> </c:v>
              </c:pt>
              <c:pt idx="168">
                <c:v> </c:v>
              </c:pt>
              <c:pt idx="169">
                <c:v> </c:v>
              </c:pt>
              <c:pt idx="170">
                <c:v> </c:v>
              </c:pt>
              <c:pt idx="171">
                <c:v> </c:v>
              </c:pt>
              <c:pt idx="172">
                <c:v> </c:v>
              </c:pt>
              <c:pt idx="173">
                <c:v> </c:v>
              </c:pt>
              <c:pt idx="174">
                <c:v> </c:v>
              </c:pt>
              <c:pt idx="175">
                <c:v> </c:v>
              </c:pt>
              <c:pt idx="176">
                <c:v> </c:v>
              </c:pt>
              <c:pt idx="177">
                <c:v> </c:v>
              </c:pt>
            </c:strLit>
          </c:cat>
          <c:val>
            <c:numLit>
              <c:formatCode>0.0</c:formatCode>
              <c:ptCount val="165"/>
              <c:pt idx="0">
                <c:v>-0.15305938255555449</c:v>
              </c:pt>
              <c:pt idx="1">
                <c:v>0.97538264077777814</c:v>
              </c:pt>
              <c:pt idx="2">
                <c:v>-3.3579720401111111</c:v>
              </c:pt>
              <c:pt idx="3">
                <c:v>-6.6343832871111106</c:v>
              </c:pt>
              <c:pt idx="4">
                <c:v>-10.575769929555555</c:v>
              </c:pt>
              <c:pt idx="5">
                <c:v>-9.3808905254444461</c:v>
              </c:pt>
              <c:pt idx="6">
                <c:v>-8.4664153227777774</c:v>
              </c:pt>
              <c:pt idx="7">
                <c:v>-4.5943965047777766</c:v>
              </c:pt>
              <c:pt idx="8">
                <c:v>-6.7039556228888868</c:v>
              </c:pt>
              <c:pt idx="9">
                <c:v>-4.2157190888888865</c:v>
              </c:pt>
              <c:pt idx="10">
                <c:v>-3.6357526843333314</c:v>
              </c:pt>
              <c:pt idx="11">
                <c:v>0.654739859222224</c:v>
              </c:pt>
              <c:pt idx="12">
                <c:v>-0.26680649688888713</c:v>
              </c:pt>
              <c:pt idx="13">
                <c:v>5.9800998666667292E-2</c:v>
              </c:pt>
              <c:pt idx="14">
                <c:v>3.0826646536666673</c:v>
              </c:pt>
              <c:pt idx="15">
                <c:v>8.8783505541111118</c:v>
              </c:pt>
              <c:pt idx="16">
                <c:v>12.197804580777779</c:v>
              </c:pt>
              <c:pt idx="17">
                <c:v>11.628678126111112</c:v>
              </c:pt>
              <c:pt idx="18">
                <c:v>8.4960106275555578</c:v>
              </c:pt>
              <c:pt idx="19">
                <c:v>8.4457966240000015</c:v>
              </c:pt>
              <c:pt idx="20">
                <c:v>6.9133408803333358</c:v>
              </c:pt>
              <c:pt idx="21">
                <c:v>5.5117380342222235</c:v>
              </c:pt>
              <c:pt idx="22">
                <c:v>4.3216851586666687</c:v>
              </c:pt>
              <c:pt idx="23">
                <c:v>3.820281715111113</c:v>
              </c:pt>
              <c:pt idx="24">
                <c:v>2.908202685666669</c:v>
              </c:pt>
              <c:pt idx="25">
                <c:v>2.4268356445555566</c:v>
              </c:pt>
              <c:pt idx="26">
                <c:v>1.6334798455555559</c:v>
              </c:pt>
              <c:pt idx="27">
                <c:v>1.0515681832222217</c:v>
              </c:pt>
              <c:pt idx="28">
                <c:v>-0.31867788588888835</c:v>
              </c:pt>
              <c:pt idx="29">
                <c:v>-0.24358005988888864</c:v>
              </c:pt>
              <c:pt idx="30">
                <c:v>-0.77037191177777709</c:v>
              </c:pt>
              <c:pt idx="31">
                <c:v>-0.13252980755555477</c:v>
              </c:pt>
              <c:pt idx="32">
                <c:v>-1.2917100999998691E-2</c:v>
              </c:pt>
              <c:pt idx="33">
                <c:v>0.60385824966666812</c:v>
              </c:pt>
              <c:pt idx="34">
                <c:v>-1.5138254976666656</c:v>
              </c:pt>
              <c:pt idx="35">
                <c:v>0.81215631377777842</c:v>
              </c:pt>
              <c:pt idx="36">
                <c:v>0.74760994877777842</c:v>
              </c:pt>
              <c:pt idx="37">
                <c:v>2.2965097293333341</c:v>
              </c:pt>
              <c:pt idx="38">
                <c:v>9.8101490666667554E-2</c:v>
              </c:pt>
              <c:pt idx="39">
                <c:v>1.2519773128888902</c:v>
              </c:pt>
              <c:pt idx="40">
                <c:v>1.5515991395555568</c:v>
              </c:pt>
              <c:pt idx="41">
                <c:v>8.6420860374444448</c:v>
              </c:pt>
              <c:pt idx="42">
                <c:v>10.110155183666668</c:v>
              </c:pt>
              <c:pt idx="43">
                <c:v>8.8037128285555557</c:v>
              </c:pt>
              <c:pt idx="44">
                <c:v>3.9705533630000009</c:v>
              </c:pt>
              <c:pt idx="45">
                <c:v>5.4758612658888906</c:v>
              </c:pt>
              <c:pt idx="46">
                <c:v>7.778159713222224</c:v>
              </c:pt>
              <c:pt idx="47">
                <c:v>8.2149716943333342</c:v>
              </c:pt>
              <c:pt idx="48">
                <c:v>6.3553996196666693</c:v>
              </c:pt>
              <c:pt idx="49">
                <c:v>7.05759881577778</c:v>
              </c:pt>
              <c:pt idx="50">
                <c:v>7.2835619424444458</c:v>
              </c:pt>
              <c:pt idx="51">
                <c:v>9.7513089098888912</c:v>
              </c:pt>
              <c:pt idx="52">
                <c:v>10.190138090111112</c:v>
              </c:pt>
              <c:pt idx="53">
                <c:v>10.500308701222224</c:v>
              </c:pt>
              <c:pt idx="54">
                <c:v>9.2071437667777776</c:v>
              </c:pt>
              <c:pt idx="55">
                <c:v>9.6935251024444451</c:v>
              </c:pt>
              <c:pt idx="56">
                <c:v>10.435644479888891</c:v>
              </c:pt>
              <c:pt idx="57">
                <c:v>10.811449104333335</c:v>
              </c:pt>
              <c:pt idx="58">
                <c:v>12.215058563222223</c:v>
              </c:pt>
              <c:pt idx="59">
                <c:v>12.086207702333335</c:v>
              </c:pt>
              <c:pt idx="60">
                <c:v>12.859168985444448</c:v>
              </c:pt>
              <c:pt idx="61">
                <c:v>11.355664712666668</c:v>
              </c:pt>
              <c:pt idx="62">
                <c:v>11.296433359111115</c:v>
              </c:pt>
              <c:pt idx="63">
                <c:v>12.304346304444445</c:v>
              </c:pt>
              <c:pt idx="64">
                <c:v>12.108082739666669</c:v>
              </c:pt>
              <c:pt idx="65">
                <c:v>10.620893945666667</c:v>
              </c:pt>
              <c:pt idx="66">
                <c:v>7.043763943000001</c:v>
              </c:pt>
              <c:pt idx="67">
                <c:v>3.8238773007777787</c:v>
              </c:pt>
              <c:pt idx="68">
                <c:v>1.0285383350000012</c:v>
              </c:pt>
              <c:pt idx="69">
                <c:v>-2.1814654537777769</c:v>
              </c:pt>
              <c:pt idx="70">
                <c:v>-3.3783809672222218</c:v>
              </c:pt>
              <c:pt idx="71">
                <c:v>-3.2789629779999991</c:v>
              </c:pt>
              <c:pt idx="72">
                <c:v>-6.1250348645555555</c:v>
              </c:pt>
              <c:pt idx="73">
                <c:v>-11.942451697777779</c:v>
              </c:pt>
              <c:pt idx="74">
                <c:v>-17.433202311888888</c:v>
              </c:pt>
              <c:pt idx="75">
                <c:v>-19.083228075333334</c:v>
              </c:pt>
              <c:pt idx="76">
                <c:v>-18.089759934074078</c:v>
              </c:pt>
              <c:pt idx="77">
                <c:v>-16.579501319592591</c:v>
              </c:pt>
              <c:pt idx="78">
                <c:v>-13.480894312777778</c:v>
              </c:pt>
              <c:pt idx="79">
                <c:v>-8.4828460465555544</c:v>
              </c:pt>
              <c:pt idx="80">
                <c:v>-5.7336305536666652</c:v>
              </c:pt>
              <c:pt idx="81">
                <c:v>-3.4641078559999996</c:v>
              </c:pt>
              <c:pt idx="82">
                <c:v>-3.3494231412222217</c:v>
              </c:pt>
              <c:pt idx="83">
                <c:v>-2.372352092555555</c:v>
              </c:pt>
              <c:pt idx="84">
                <c:v>-1.0723471672222216</c:v>
              </c:pt>
              <c:pt idx="85">
                <c:v>-1.3662341731111107</c:v>
              </c:pt>
              <c:pt idx="86">
                <c:v>-0.49255114766666624</c:v>
              </c:pt>
              <c:pt idx="87">
                <c:v>-1.2986761369999995</c:v>
              </c:pt>
              <c:pt idx="88">
                <c:v>-0.99666455066666637</c:v>
              </c:pt>
              <c:pt idx="89">
                <c:v>-2.4127649386666667</c:v>
              </c:pt>
              <c:pt idx="90">
                <c:v>-2.2446220108888886</c:v>
              </c:pt>
              <c:pt idx="91">
                <c:v>-3.8423176372222216</c:v>
              </c:pt>
              <c:pt idx="92">
                <c:v>-3.257573382888888</c:v>
              </c:pt>
              <c:pt idx="93">
                <c:v>-3.7735505248888876</c:v>
              </c:pt>
              <c:pt idx="94">
                <c:v>-2.2130369563333327</c:v>
              </c:pt>
              <c:pt idx="95">
                <c:v>-2.7716326722222218</c:v>
              </c:pt>
              <c:pt idx="96">
                <c:v>-4.2652551814444442</c:v>
              </c:pt>
              <c:pt idx="97">
                <c:v>-4.2169086448888891</c:v>
              </c:pt>
              <c:pt idx="98">
                <c:v>-5.3472030789999998</c:v>
              </c:pt>
              <c:pt idx="99">
                <c:v>-5.6989138028888888</c:v>
              </c:pt>
              <c:pt idx="100">
                <c:v>-8.0045676318888876</c:v>
              </c:pt>
              <c:pt idx="101">
                <c:v>-8.3718164842222222</c:v>
              </c:pt>
              <c:pt idx="102">
                <c:v>-10.72225034488889</c:v>
              </c:pt>
              <c:pt idx="103">
                <c:v>-13.158449191000001</c:v>
              </c:pt>
              <c:pt idx="104">
                <c:v>-16.098013672888886</c:v>
              </c:pt>
              <c:pt idx="105">
                <c:v>-17.033052740222221</c:v>
              </c:pt>
              <c:pt idx="106">
                <c:v>-18.978764272999999</c:v>
              </c:pt>
              <c:pt idx="107">
                <c:v>-20.748560573555554</c:v>
              </c:pt>
              <c:pt idx="108">
                <c:v>-22.481038227777777</c:v>
              </c:pt>
              <c:pt idx="109">
                <c:v>-22.601336362000001</c:v>
              </c:pt>
              <c:pt idx="110">
                <c:v>-23.084025898222222</c:v>
              </c:pt>
              <c:pt idx="111">
                <c:v>-23.25132453911111</c:v>
              </c:pt>
              <c:pt idx="112">
                <c:v>-23.078222522111108</c:v>
              </c:pt>
              <c:pt idx="113">
                <c:v>-24.231953610333335</c:v>
              </c:pt>
              <c:pt idx="114">
                <c:v>-25.34926698833333</c:v>
              </c:pt>
              <c:pt idx="115">
                <c:v>-25.084241294333335</c:v>
              </c:pt>
              <c:pt idx="116">
                <c:v>-24.767705819555555</c:v>
              </c:pt>
              <c:pt idx="117">
                <c:v>-26.382949689777778</c:v>
              </c:pt>
              <c:pt idx="118">
                <c:v>-28.177066393777778</c:v>
              </c:pt>
              <c:pt idx="119">
                <c:v>-27.748381849111112</c:v>
              </c:pt>
              <c:pt idx="120">
                <c:v>-25.525917322666668</c:v>
              </c:pt>
              <c:pt idx="121">
                <c:v>-24.092487944555554</c:v>
              </c:pt>
              <c:pt idx="122">
                <c:v>-22.763204937888887</c:v>
              </c:pt>
              <c:pt idx="123">
                <c:v>-22.085315178111113</c:v>
              </c:pt>
              <c:pt idx="124">
                <c:v>-21.508599490666668</c:v>
              </c:pt>
              <c:pt idx="125">
                <c:v>-20.853838454444446</c:v>
              </c:pt>
              <c:pt idx="126">
                <c:v>-18.981562110777777</c:v>
              </c:pt>
              <c:pt idx="127">
                <c:v>-16.634905187555557</c:v>
              </c:pt>
              <c:pt idx="128">
                <c:v>-14.085063403333331</c:v>
              </c:pt>
              <c:pt idx="129">
                <c:v>-11.010537524777776</c:v>
              </c:pt>
              <c:pt idx="130">
                <c:v>-8.1513646664444437</c:v>
              </c:pt>
              <c:pt idx="131">
                <c:v>-4.8557730817777776</c:v>
              </c:pt>
              <c:pt idx="132">
                <c:v>-1.8988653387777772</c:v>
              </c:pt>
              <c:pt idx="133">
                <c:v>0.14073662900000053</c:v>
              </c:pt>
              <c:pt idx="134">
                <c:v>2.1215196200000004</c:v>
              </c:pt>
              <c:pt idx="135">
                <c:v>1.791702099666667</c:v>
              </c:pt>
              <c:pt idx="136">
                <c:v>3.0018851516666678</c:v>
              </c:pt>
              <c:pt idx="137">
                <c:v>3.5881876664444454</c:v>
              </c:pt>
              <c:pt idx="138">
                <c:v>5.980296432666667</c:v>
              </c:pt>
              <c:pt idx="139">
                <c:v>6.5961978300000013</c:v>
              </c:pt>
              <c:pt idx="140">
                <c:v>6.138155972222223</c:v>
              </c:pt>
              <c:pt idx="141">
                <c:v>6.0453619381111112</c:v>
              </c:pt>
              <c:pt idx="142">
                <c:v>5.279782651444445</c:v>
              </c:pt>
              <c:pt idx="143">
                <c:v>5.7837514246666677</c:v>
              </c:pt>
              <c:pt idx="144">
                <c:v>5.875094961777779</c:v>
              </c:pt>
              <c:pt idx="145">
                <c:v>6.1079209135555566</c:v>
              </c:pt>
              <c:pt idx="146">
                <c:v>6.0482387292222235</c:v>
              </c:pt>
              <c:pt idx="147">
                <c:v>7.7560544845555563</c:v>
              </c:pt>
              <c:pt idx="148">
                <c:v>9.2293017836666689</c:v>
              </c:pt>
              <c:pt idx="149">
                <c:v>10.721493548666666</c:v>
              </c:pt>
              <c:pt idx="150">
                <c:v>10.299208877333335</c:v>
              </c:pt>
              <c:pt idx="151">
                <c:v>10.582337600666667</c:v>
              </c:pt>
              <c:pt idx="152">
                <c:v>10.037158844333334</c:v>
              </c:pt>
              <c:pt idx="153">
                <c:v>9.0281058567777777</c:v>
              </c:pt>
              <c:pt idx="154">
                <c:v>8.2216205507777786</c:v>
              </c:pt>
              <c:pt idx="155">
                <c:v>6.8173745482222223</c:v>
              </c:pt>
              <c:pt idx="156">
                <c:v>5.8742971318888886</c:v>
              </c:pt>
              <c:pt idx="157">
                <c:v>5.2055587148888893</c:v>
              </c:pt>
              <c:pt idx="158">
                <c:v>5.9322632686666665</c:v>
              </c:pt>
              <c:pt idx="159">
                <c:v>8.5621117784444447</c:v>
              </c:pt>
              <c:pt idx="160">
                <c:v>7.745382525666666</c:v>
              </c:pt>
              <c:pt idx="161">
                <c:v>7.5636415947777769</c:v>
              </c:pt>
              <c:pt idx="162">
                <c:v>5.7219812668888892</c:v>
              </c:pt>
              <c:pt idx="163">
                <c:v>7.896726457333334</c:v>
              </c:pt>
              <c:pt idx="164">
                <c:v>8.4538619703333353</c:v>
              </c:pt>
            </c:numLit>
          </c:val>
          <c:smooth val="0"/>
        </c:ser>
        <c:dLbls>
          <c:showLegendKey val="0"/>
          <c:showVal val="0"/>
          <c:showCatName val="0"/>
          <c:showSerName val="0"/>
          <c:showPercent val="0"/>
          <c:showBubbleSize val="0"/>
        </c:dLbls>
        <c:marker val="1"/>
        <c:smooth val="0"/>
        <c:axId val="102109952"/>
        <c:axId val="102111488"/>
      </c:lineChart>
      <c:catAx>
        <c:axId val="102109952"/>
        <c:scaling>
          <c:orientation val="minMax"/>
        </c:scaling>
        <c:delete val="0"/>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102111488"/>
        <c:crosses val="autoZero"/>
        <c:auto val="1"/>
        <c:lblAlgn val="ctr"/>
        <c:lblOffset val="100"/>
        <c:tickLblSkip val="6"/>
        <c:tickMarkSkip val="1"/>
        <c:noMultiLvlLbl val="0"/>
      </c:catAx>
      <c:valAx>
        <c:axId val="102111488"/>
        <c:scaling>
          <c:orientation val="minMax"/>
          <c:max val="20"/>
          <c:min val="-80"/>
        </c:scaling>
        <c:delete val="0"/>
        <c:axPos val="l"/>
        <c:numFmt formatCode="0" sourceLinked="0"/>
        <c:majorTickMark val="none"/>
        <c:min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102109952"/>
        <c:crosses val="autoZero"/>
        <c:crossBetween val="between"/>
        <c:majorUnit val="10"/>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showDLblsOverMax val="0"/>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8.xml><?xml version="1.0" encoding="utf-8"?>
<c:chartSpace xmlns:c="http://schemas.openxmlformats.org/drawingml/2006/chart" xmlns:a="http://schemas.openxmlformats.org/drawingml/2006/main" xmlns:r="http://schemas.openxmlformats.org/officeDocument/2006/relationships">
  <c:date1904 val="0"/>
  <c:lang val="pt-P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1" i="0" u="none" strike="noStrike" baseline="0">
                <a:solidFill>
                  <a:schemeClr val="tx2"/>
                </a:solidFill>
                <a:latin typeface="Arial"/>
                <a:ea typeface="Arial"/>
                <a:cs typeface="Arial"/>
              </a:defRPr>
            </a:pPr>
            <a:r>
              <a:rPr lang="pt-PT" baseline="0">
                <a:solidFill>
                  <a:schemeClr val="tx2"/>
                </a:solidFill>
              </a:rPr>
              <a:t>desemprego registado... 
</a:t>
            </a:r>
          </a:p>
        </c:rich>
      </c:tx>
      <c:layout>
        <c:manualLayout>
          <c:xMode val="edge"/>
          <c:yMode val="edge"/>
          <c:x val="0.29376876563001691"/>
          <c:y val="4.5197740112994364E-2"/>
        </c:manualLayout>
      </c:layout>
      <c:overlay val="0"/>
      <c:spPr>
        <a:noFill/>
        <a:ln w="25400">
          <a:noFill/>
        </a:ln>
      </c:spPr>
    </c:title>
    <c:autoTitleDeleted val="0"/>
    <c:plotArea>
      <c:layout>
        <c:manualLayout>
          <c:layoutTarget val="inner"/>
          <c:xMode val="edge"/>
          <c:yMode val="edge"/>
          <c:x val="8.8495830152534566E-2"/>
          <c:y val="0.24858894216182736"/>
          <c:w val="0.8377605254439916"/>
          <c:h val="0.4689291408961252"/>
        </c:manualLayout>
      </c:layout>
      <c:lineChart>
        <c:grouping val="standard"/>
        <c:varyColors val="0"/>
        <c:ser>
          <c:idx val="0"/>
          <c:order val="0"/>
          <c:tx>
            <c:v>final</c:v>
          </c:tx>
          <c:spPr>
            <a:ln w="25400">
              <a:solidFill>
                <a:schemeClr val="accent2"/>
              </a:solidFill>
              <a:prstDash val="solid"/>
            </a:ln>
          </c:spPr>
          <c:marker>
            <c:symbol val="none"/>
          </c:marker>
          <c:dLbls>
            <c:dLbl>
              <c:idx val="71"/>
              <c:layout>
                <c:manualLayout>
                  <c:x val="-0.39129179849497681"/>
                  <c:y val="-0.16844521553450095"/>
                </c:manualLayout>
              </c:layout>
              <c:tx>
                <c:rich>
                  <a:bodyPr/>
                  <a:lstStyle/>
                  <a:p>
                    <a:pPr>
                      <a:defRPr sz="800" b="0" i="0" u="none" strike="noStrike" baseline="0">
                        <a:solidFill>
                          <a:schemeClr val="tx2"/>
                        </a:solidFill>
                        <a:latin typeface="Arial"/>
                        <a:ea typeface="Arial"/>
                        <a:cs typeface="Arial"/>
                      </a:defRPr>
                    </a:pPr>
                    <a:r>
                      <a:rPr lang="pt-PT" sz="700" b="0" i="0" u="none" strike="noStrike" baseline="0">
                        <a:solidFill>
                          <a:schemeClr val="tx2"/>
                        </a:solidFill>
                        <a:latin typeface="Arial"/>
                        <a:cs typeface="Arial"/>
                      </a:rPr>
                      <a:t>… no final do período </a:t>
                    </a:r>
                    <a:r>
                      <a:rPr lang="pt-PT" sz="600" b="0" i="0" u="none" strike="noStrike" baseline="0">
                        <a:solidFill>
                          <a:schemeClr val="tx2"/>
                        </a:solidFill>
                        <a:latin typeface="Arial"/>
                        <a:cs typeface="Arial"/>
                      </a:rPr>
                      <a:t>(milhares)</a:t>
                    </a:r>
                  </a:p>
                </c:rich>
              </c:tx>
              <c:spPr>
                <a:noFill/>
                <a:ln w="25400">
                  <a:noFill/>
                </a:ln>
              </c:spPr>
              <c:dLblPos val="r"/>
              <c:showLegendKey val="0"/>
              <c:showVal val="0"/>
              <c:showCatName val="0"/>
              <c:showSerName val="0"/>
              <c:showPercent val="0"/>
              <c:showBubbleSize val="0"/>
            </c:dLbl>
            <c:txPr>
              <a:bodyPr/>
              <a:lstStyle/>
              <a:p>
                <a:pPr>
                  <a:defRPr baseline="0">
                    <a:solidFill>
                      <a:schemeClr val="tx2"/>
                    </a:solidFill>
                  </a:defRPr>
                </a:pPr>
                <a:endParaRPr lang="pt-PT"/>
              </a:p>
            </c:txPr>
            <c:showLegendKey val="0"/>
            <c:showVal val="0"/>
            <c:showCatName val="0"/>
            <c:showSerName val="0"/>
            <c:showPercent val="0"/>
            <c:showBubbleSize val="0"/>
          </c:dLbls>
          <c:cat>
            <c:strLit>
              <c:ptCount val="178"/>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pt idx="144">
                <c:v>jan.15</c:v>
              </c:pt>
              <c:pt idx="145">
                <c:v> </c:v>
              </c:pt>
              <c:pt idx="146">
                <c:v> </c:v>
              </c:pt>
              <c:pt idx="147">
                <c:v> </c:v>
              </c:pt>
              <c:pt idx="148">
                <c:v> </c:v>
              </c:pt>
              <c:pt idx="149">
                <c:v> </c:v>
              </c:pt>
              <c:pt idx="150">
                <c:v>jul.15</c:v>
              </c:pt>
              <c:pt idx="151">
                <c:v> </c:v>
              </c:pt>
              <c:pt idx="152">
                <c:v> </c:v>
              </c:pt>
              <c:pt idx="153">
                <c:v> </c:v>
              </c:pt>
              <c:pt idx="154">
                <c:v> </c:v>
              </c:pt>
              <c:pt idx="155">
                <c:v> </c:v>
              </c:pt>
              <c:pt idx="156">
                <c:v>jan.16</c:v>
              </c:pt>
              <c:pt idx="157">
                <c:v> </c:v>
              </c:pt>
              <c:pt idx="158">
                <c:v> </c:v>
              </c:pt>
              <c:pt idx="159">
                <c:v> </c:v>
              </c:pt>
              <c:pt idx="160">
                <c:v> </c:v>
              </c:pt>
              <c:pt idx="161">
                <c:v> </c:v>
              </c:pt>
              <c:pt idx="162">
                <c:v>jul.16</c:v>
              </c:pt>
              <c:pt idx="163">
                <c:v> </c:v>
              </c:pt>
              <c:pt idx="164">
                <c:v> </c:v>
              </c:pt>
              <c:pt idx="165">
                <c:v> </c:v>
              </c:pt>
              <c:pt idx="166">
                <c:v> </c:v>
              </c:pt>
              <c:pt idx="167">
                <c:v> </c:v>
              </c:pt>
              <c:pt idx="168">
                <c:v> </c:v>
              </c:pt>
              <c:pt idx="169">
                <c:v> </c:v>
              </c:pt>
              <c:pt idx="170">
                <c:v> </c:v>
              </c:pt>
              <c:pt idx="171">
                <c:v> </c:v>
              </c:pt>
              <c:pt idx="172">
                <c:v> </c:v>
              </c:pt>
              <c:pt idx="173">
                <c:v> </c:v>
              </c:pt>
              <c:pt idx="174">
                <c:v> </c:v>
              </c:pt>
              <c:pt idx="175">
                <c:v> </c:v>
              </c:pt>
              <c:pt idx="176">
                <c:v> </c:v>
              </c:pt>
              <c:pt idx="177">
                <c:v> </c:v>
              </c:pt>
            </c:strLit>
          </c:cat>
          <c:val>
            <c:numLit>
              <c:formatCode>0.000</c:formatCode>
              <c:ptCount val="165"/>
              <c:pt idx="0">
                <c:v>402.60199999999998</c:v>
              </c:pt>
              <c:pt idx="1">
                <c:v>412.49700000000001</c:v>
              </c:pt>
              <c:pt idx="2">
                <c:v>421.05799999999999</c:v>
              </c:pt>
              <c:pt idx="3">
                <c:v>423.59500000000003</c:v>
              </c:pt>
              <c:pt idx="4">
                <c:v>418.53800000000001</c:v>
              </c:pt>
              <c:pt idx="5">
                <c:v>414.14499999999998</c:v>
              </c:pt>
              <c:pt idx="6">
                <c:v>419.375</c:v>
              </c:pt>
              <c:pt idx="7">
                <c:v>420.89100000000002</c:v>
              </c:pt>
              <c:pt idx="8">
                <c:v>440.66800000000001</c:v>
              </c:pt>
              <c:pt idx="9">
                <c:v>447.91699999999997</c:v>
              </c:pt>
              <c:pt idx="10">
                <c:v>453.72699999999998</c:v>
              </c:pt>
              <c:pt idx="11">
                <c:v>452.54199999999997</c:v>
              </c:pt>
              <c:pt idx="12">
                <c:v>464.45</c:v>
              </c:pt>
              <c:pt idx="13">
                <c:v>467.54</c:v>
              </c:pt>
              <c:pt idx="14">
                <c:v>471.089</c:v>
              </c:pt>
              <c:pt idx="15">
                <c:v>462.05599999999998</c:v>
              </c:pt>
              <c:pt idx="16">
                <c:v>452.14</c:v>
              </c:pt>
              <c:pt idx="17">
                <c:v>444.67899999999997</c:v>
              </c:pt>
              <c:pt idx="18">
                <c:v>446.09100000000001</c:v>
              </c:pt>
              <c:pt idx="19">
                <c:v>449.76</c:v>
              </c:pt>
              <c:pt idx="20">
                <c:v>466.529</c:v>
              </c:pt>
              <c:pt idx="21">
                <c:v>467.80900000000003</c:v>
              </c:pt>
              <c:pt idx="22">
                <c:v>471.19</c:v>
              </c:pt>
              <c:pt idx="23">
                <c:v>468.85199999999998</c:v>
              </c:pt>
              <c:pt idx="24">
                <c:v>483.447</c:v>
              </c:pt>
              <c:pt idx="25">
                <c:v>487.62299999999999</c:v>
              </c:pt>
              <c:pt idx="26">
                <c:v>484.48700000000002</c:v>
              </c:pt>
              <c:pt idx="27">
                <c:v>478.608</c:v>
              </c:pt>
              <c:pt idx="28">
                <c:v>470.274</c:v>
              </c:pt>
              <c:pt idx="29">
                <c:v>463.67599999999999</c:v>
              </c:pt>
              <c:pt idx="30">
                <c:v>460.41199999999998</c:v>
              </c:pt>
              <c:pt idx="31">
                <c:v>464.88799999999998</c:v>
              </c:pt>
              <c:pt idx="32">
                <c:v>482.548</c:v>
              </c:pt>
              <c:pt idx="33">
                <c:v>484.73</c:v>
              </c:pt>
              <c:pt idx="34">
                <c:v>486.31099999999998</c:v>
              </c:pt>
              <c:pt idx="35">
                <c:v>479.37299999999999</c:v>
              </c:pt>
              <c:pt idx="36">
                <c:v>491.18400000000003</c:v>
              </c:pt>
              <c:pt idx="37">
                <c:v>487.93599999999998</c:v>
              </c:pt>
              <c:pt idx="38">
                <c:v>480.16399999999999</c:v>
              </c:pt>
              <c:pt idx="39">
                <c:v>469.25299999999999</c:v>
              </c:pt>
              <c:pt idx="40">
                <c:v>457.00900000000001</c:v>
              </c:pt>
              <c:pt idx="41">
                <c:v>442.49900000000002</c:v>
              </c:pt>
              <c:pt idx="42">
                <c:v>436.90100000000001</c:v>
              </c:pt>
              <c:pt idx="43">
                <c:v>436.79199999999997</c:v>
              </c:pt>
              <c:pt idx="44">
                <c:v>448.73599999999999</c:v>
              </c:pt>
              <c:pt idx="45">
                <c:v>453.02800000000002</c:v>
              </c:pt>
              <c:pt idx="46">
                <c:v>457.72800000000001</c:v>
              </c:pt>
              <c:pt idx="47">
                <c:v>452.65100000000001</c:v>
              </c:pt>
              <c:pt idx="48">
                <c:v>457.63400000000001</c:v>
              </c:pt>
              <c:pt idx="49">
                <c:v>450.83699999999999</c:v>
              </c:pt>
              <c:pt idx="50">
                <c:v>441.35599999999999</c:v>
              </c:pt>
              <c:pt idx="51">
                <c:v>420.685</c:v>
              </c:pt>
              <c:pt idx="52">
                <c:v>397.48200000000003</c:v>
              </c:pt>
              <c:pt idx="53">
                <c:v>388.61900000000003</c:v>
              </c:pt>
              <c:pt idx="54">
                <c:v>389.57100000000003</c:v>
              </c:pt>
              <c:pt idx="55">
                <c:v>392.03800000000001</c:v>
              </c:pt>
              <c:pt idx="56">
                <c:v>397.928</c:v>
              </c:pt>
              <c:pt idx="57">
                <c:v>398.79300000000001</c:v>
              </c:pt>
              <c:pt idx="58">
                <c:v>397.19200000000001</c:v>
              </c:pt>
              <c:pt idx="59">
                <c:v>390.28</c:v>
              </c:pt>
              <c:pt idx="60">
                <c:v>399.67399999999998</c:v>
              </c:pt>
              <c:pt idx="61">
                <c:v>398.57900000000001</c:v>
              </c:pt>
              <c:pt idx="62">
                <c:v>391.02600000000001</c:v>
              </c:pt>
              <c:pt idx="63">
                <c:v>386.34100000000001</c:v>
              </c:pt>
              <c:pt idx="64">
                <c:v>383.35700000000003</c:v>
              </c:pt>
              <c:pt idx="65">
                <c:v>382.49799999999999</c:v>
              </c:pt>
              <c:pt idx="66">
                <c:v>381.77600000000001</c:v>
              </c:pt>
              <c:pt idx="67">
                <c:v>389.94400000000002</c:v>
              </c:pt>
              <c:pt idx="68">
                <c:v>395.24299999999999</c:v>
              </c:pt>
              <c:pt idx="69">
                <c:v>400.81400000000002</c:v>
              </c:pt>
              <c:pt idx="70">
                <c:v>408.59800000000001</c:v>
              </c:pt>
              <c:pt idx="71">
                <c:v>416.005</c:v>
              </c:pt>
              <c:pt idx="72">
                <c:v>447.96600000000001</c:v>
              </c:pt>
              <c:pt idx="73">
                <c:v>469.29899999999998</c:v>
              </c:pt>
              <c:pt idx="74">
                <c:v>484.13099999999997</c:v>
              </c:pt>
              <c:pt idx="75">
                <c:v>491.63499999999999</c:v>
              </c:pt>
              <c:pt idx="76">
                <c:v>489.11500000000001</c:v>
              </c:pt>
              <c:pt idx="77">
                <c:v>489.82</c:v>
              </c:pt>
              <c:pt idx="78">
                <c:v>496.68299999999999</c:v>
              </c:pt>
              <c:pt idx="79">
                <c:v>501.66300000000001</c:v>
              </c:pt>
              <c:pt idx="80">
                <c:v>510.35599999999999</c:v>
              </c:pt>
              <c:pt idx="81">
                <c:v>517.52599999999995</c:v>
              </c:pt>
              <c:pt idx="82">
                <c:v>523.67999999999995</c:v>
              </c:pt>
              <c:pt idx="83">
                <c:v>524.67399999999998</c:v>
              </c:pt>
              <c:pt idx="84">
                <c:v>560.31200000000001</c:v>
              </c:pt>
              <c:pt idx="85">
                <c:v>561.31500000000005</c:v>
              </c:pt>
              <c:pt idx="86">
                <c:v>571.75400000000002</c:v>
              </c:pt>
              <c:pt idx="87">
                <c:v>570.76800000000003</c:v>
              </c:pt>
              <c:pt idx="88">
                <c:v>560.75099999999998</c:v>
              </c:pt>
              <c:pt idx="89">
                <c:v>551.86800000000005</c:v>
              </c:pt>
              <c:pt idx="90">
                <c:v>548.06700000000001</c:v>
              </c:pt>
              <c:pt idx="91">
                <c:v>549.654</c:v>
              </c:pt>
              <c:pt idx="92">
                <c:v>555.82000000000005</c:v>
              </c:pt>
              <c:pt idx="93">
                <c:v>550.846</c:v>
              </c:pt>
              <c:pt idx="94">
                <c:v>546.92600000000004</c:v>
              </c:pt>
              <c:pt idx="95">
                <c:v>541.84</c:v>
              </c:pt>
              <c:pt idx="96">
                <c:v>557.24400000000003</c:v>
              </c:pt>
              <c:pt idx="97">
                <c:v>555.54700000000003</c:v>
              </c:pt>
              <c:pt idx="98">
                <c:v>551.86099999999999</c:v>
              </c:pt>
              <c:pt idx="99">
                <c:v>541.97400000000005</c:v>
              </c:pt>
              <c:pt idx="100">
                <c:v>530.61599999999999</c:v>
              </c:pt>
              <c:pt idx="101">
                <c:v>518.70500000000004</c:v>
              </c:pt>
              <c:pt idx="102">
                <c:v>524.11800000000005</c:v>
              </c:pt>
              <c:pt idx="103">
                <c:v>533.37199999999996</c:v>
              </c:pt>
              <c:pt idx="104">
                <c:v>554.08600000000001</c:v>
              </c:pt>
              <c:pt idx="105">
                <c:v>567.25</c:v>
              </c:pt>
              <c:pt idx="106">
                <c:v>583.41999999999996</c:v>
              </c:pt>
              <c:pt idx="107">
                <c:v>605.13400000000001</c:v>
              </c:pt>
              <c:pt idx="108">
                <c:v>637.66200000000003</c:v>
              </c:pt>
              <c:pt idx="109">
                <c:v>648.01800000000003</c:v>
              </c:pt>
              <c:pt idx="110">
                <c:v>661.40300000000002</c:v>
              </c:pt>
              <c:pt idx="111">
                <c:v>655.89800000000002</c:v>
              </c:pt>
              <c:pt idx="112">
                <c:v>641.22199999999998</c:v>
              </c:pt>
              <c:pt idx="113">
                <c:v>645.95500000000004</c:v>
              </c:pt>
              <c:pt idx="114">
                <c:v>655.34199999999998</c:v>
              </c:pt>
              <c:pt idx="115">
                <c:v>673.42100000000005</c:v>
              </c:pt>
              <c:pt idx="116">
                <c:v>683.55700000000002</c:v>
              </c:pt>
              <c:pt idx="117">
                <c:v>695</c:v>
              </c:pt>
              <c:pt idx="118">
                <c:v>697.78899999999999</c:v>
              </c:pt>
              <c:pt idx="119">
                <c:v>710.65200000000004</c:v>
              </c:pt>
              <c:pt idx="120">
                <c:v>740.06200000000001</c:v>
              </c:pt>
              <c:pt idx="121">
                <c:v>739.61099999999999</c:v>
              </c:pt>
              <c:pt idx="122">
                <c:v>734.44799999999998</c:v>
              </c:pt>
              <c:pt idx="123">
                <c:v>728.51199999999994</c:v>
              </c:pt>
              <c:pt idx="124">
                <c:v>703.20500000000004</c:v>
              </c:pt>
              <c:pt idx="125">
                <c:v>689.93299999999999</c:v>
              </c:pt>
              <c:pt idx="126">
                <c:v>688.09900000000005</c:v>
              </c:pt>
              <c:pt idx="127">
                <c:v>695.06500000000005</c:v>
              </c:pt>
              <c:pt idx="128">
                <c:v>697.29600000000005</c:v>
              </c:pt>
              <c:pt idx="129">
                <c:v>694.904</c:v>
              </c:pt>
              <c:pt idx="130">
                <c:v>692.01900000000001</c:v>
              </c:pt>
              <c:pt idx="131">
                <c:v>690.53499999999997</c:v>
              </c:pt>
              <c:pt idx="132">
                <c:v>705.327</c:v>
              </c:pt>
              <c:pt idx="133">
                <c:v>700.95399999999995</c:v>
              </c:pt>
              <c:pt idx="134">
                <c:v>689.82500000000005</c:v>
              </c:pt>
              <c:pt idx="135">
                <c:v>668.02300000000002</c:v>
              </c:pt>
              <c:pt idx="136">
                <c:v>636.41</c:v>
              </c:pt>
              <c:pt idx="137">
                <c:v>614.98199999999997</c:v>
              </c:pt>
              <c:pt idx="138">
                <c:v>611.69600000000003</c:v>
              </c:pt>
              <c:pt idx="139">
                <c:v>624.23</c:v>
              </c:pt>
              <c:pt idx="140">
                <c:v>616.62199999999996</c:v>
              </c:pt>
              <c:pt idx="141">
                <c:v>605.51599999999996</c:v>
              </c:pt>
              <c:pt idx="142">
                <c:v>598.08299999999997</c:v>
              </c:pt>
              <c:pt idx="143">
                <c:v>598.58100000000002</c:v>
              </c:pt>
              <c:pt idx="144">
                <c:v>615.654</c:v>
              </c:pt>
              <c:pt idx="145">
                <c:v>604.31399999999996</c:v>
              </c:pt>
              <c:pt idx="146">
                <c:v>590.60500000000002</c:v>
              </c:pt>
              <c:pt idx="147">
                <c:v>573.38199999999995</c:v>
              </c:pt>
              <c:pt idx="148">
                <c:v>554.07000000000005</c:v>
              </c:pt>
              <c:pt idx="149">
                <c:v>536.65599999999995</c:v>
              </c:pt>
              <c:pt idx="150">
                <c:v>532.69799999999998</c:v>
              </c:pt>
              <c:pt idx="151">
                <c:v>536.58100000000002</c:v>
              </c:pt>
              <c:pt idx="152">
                <c:v>538.71299999999997</c:v>
              </c:pt>
              <c:pt idx="153">
                <c:v>542.03</c:v>
              </c:pt>
              <c:pt idx="154">
                <c:v>550.25</c:v>
              </c:pt>
              <c:pt idx="155">
                <c:v>555.16700000000003</c:v>
              </c:pt>
              <c:pt idx="156">
                <c:v>570.38</c:v>
              </c:pt>
              <c:pt idx="157">
                <c:v>575.99900000000002</c:v>
              </c:pt>
              <c:pt idx="158">
                <c:v>575.07500000000005</c:v>
              </c:pt>
              <c:pt idx="159">
                <c:v>562.93399999999997</c:v>
              </c:pt>
              <c:pt idx="160">
                <c:v>534.95799999999997</c:v>
              </c:pt>
              <c:pt idx="161">
                <c:v>511.642</c:v>
              </c:pt>
              <c:pt idx="162">
                <c:v>497.66300000000001</c:v>
              </c:pt>
              <c:pt idx="163">
                <c:v>498.76299999999998</c:v>
              </c:pt>
              <c:pt idx="164">
                <c:v>491.10700000000003</c:v>
              </c:pt>
            </c:numLit>
          </c:val>
          <c:smooth val="0"/>
        </c:ser>
        <c:dLbls>
          <c:showLegendKey val="0"/>
          <c:showVal val="0"/>
          <c:showCatName val="0"/>
          <c:showSerName val="0"/>
          <c:showPercent val="0"/>
          <c:showBubbleSize val="0"/>
        </c:dLbls>
        <c:marker val="1"/>
        <c:smooth val="0"/>
        <c:axId val="102169600"/>
        <c:axId val="102187776"/>
      </c:lineChart>
      <c:lineChart>
        <c:grouping val="standard"/>
        <c:varyColors val="0"/>
        <c:ser>
          <c:idx val="1"/>
          <c:order val="1"/>
          <c:tx>
            <c:v>longo VH%</c:v>
          </c:tx>
          <c:spPr>
            <a:ln w="25400">
              <a:solidFill>
                <a:srgbClr val="808080"/>
              </a:solidFill>
              <a:prstDash val="solid"/>
            </a:ln>
          </c:spPr>
          <c:marker>
            <c:symbol val="none"/>
          </c:marker>
          <c:dLbls>
            <c:dLbl>
              <c:idx val="37"/>
              <c:layout>
                <c:manualLayout>
                  <c:x val="0.36909833400734282"/>
                  <c:y val="-0.13536307961504812"/>
                </c:manualLayout>
              </c:layout>
              <c:tx>
                <c:rich>
                  <a:bodyPr/>
                  <a:lstStyle/>
                  <a:p>
                    <a:pPr>
                      <a:defRPr sz="800" b="0" i="0" u="none" strike="noStrike" baseline="0">
                        <a:solidFill>
                          <a:srgbClr val="000000"/>
                        </a:solidFill>
                        <a:latin typeface="Arial"/>
                        <a:ea typeface="Arial"/>
                        <a:cs typeface="Arial"/>
                      </a:defRPr>
                    </a:pPr>
                    <a:r>
                      <a:rPr lang="pt-PT" sz="700" b="0" i="0" u="none" strike="noStrike" baseline="0">
                        <a:solidFill>
                          <a:srgbClr val="333333"/>
                        </a:solidFill>
                        <a:latin typeface="Arial"/>
                        <a:cs typeface="Arial"/>
                      </a:rPr>
                      <a:t>…ao longo do período </a:t>
                    </a:r>
                    <a:r>
                      <a:rPr lang="pt-PT" sz="600" b="0" i="0" u="none" strike="noStrike" baseline="0">
                        <a:solidFill>
                          <a:srgbClr val="333333"/>
                        </a:solidFill>
                        <a:latin typeface="Arial"/>
                        <a:cs typeface="Arial"/>
                      </a:rPr>
                      <a:t>(vh)</a:t>
                    </a:r>
                  </a:p>
                </c:rich>
              </c:tx>
              <c:spPr>
                <a:noFill/>
                <a:ln w="25400">
                  <a:noFill/>
                </a:ln>
              </c:spPr>
              <c:dLblPos val="r"/>
              <c:showLegendKey val="0"/>
              <c:showVal val="0"/>
              <c:showCatName val="0"/>
              <c:showSerName val="0"/>
              <c:showPercent val="0"/>
              <c:showBubbleSize val="0"/>
            </c:dLbl>
            <c:showLegendKey val="0"/>
            <c:showVal val="0"/>
            <c:showCatName val="0"/>
            <c:showSerName val="0"/>
            <c:showPercent val="0"/>
            <c:showBubbleSize val="0"/>
          </c:dLbls>
          <c:cat>
            <c:strLit>
              <c:ptCount val="157"/>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pt idx="144">
                <c:v>jan.15</c:v>
              </c:pt>
              <c:pt idx="145">
                <c:v> </c:v>
              </c:pt>
              <c:pt idx="146">
                <c:v> </c:v>
              </c:pt>
              <c:pt idx="147">
                <c:v> </c:v>
              </c:pt>
              <c:pt idx="148">
                <c:v> </c:v>
              </c:pt>
              <c:pt idx="149">
                <c:v> </c:v>
              </c:pt>
              <c:pt idx="150">
                <c:v>jul.15</c:v>
              </c:pt>
              <c:pt idx="151">
                <c:v> </c:v>
              </c:pt>
              <c:pt idx="152">
                <c:v> </c:v>
              </c:pt>
              <c:pt idx="153">
                <c:v> </c:v>
              </c:pt>
              <c:pt idx="154">
                <c:v> </c:v>
              </c:pt>
              <c:pt idx="155">
                <c:v> </c:v>
              </c:pt>
              <c:pt idx="156">
                <c:v>jan.16</c:v>
              </c:pt>
            </c:strLit>
          </c:cat>
          <c:val>
            <c:numLit>
              <c:formatCode>0.0</c:formatCode>
              <c:ptCount val="165"/>
              <c:pt idx="0">
                <c:v>18.363751817939722</c:v>
              </c:pt>
              <c:pt idx="1">
                <c:v>25.219242230736484</c:v>
              </c:pt>
              <c:pt idx="2">
                <c:v>23.4470716207706</c:v>
              </c:pt>
              <c:pt idx="3">
                <c:v>12.864659375774767</c:v>
              </c:pt>
              <c:pt idx="4">
                <c:v>15.684421534936988</c:v>
              </c:pt>
              <c:pt idx="5">
                <c:v>10.681557846506283</c:v>
              </c:pt>
              <c:pt idx="6">
                <c:v>11.914483528188491</c:v>
              </c:pt>
              <c:pt idx="7">
                <c:v>5.8919506889050233</c:v>
              </c:pt>
              <c:pt idx="8">
                <c:v>8.1377097213017446</c:v>
              </c:pt>
              <c:pt idx="9">
                <c:v>-0.48061287175225065</c:v>
              </c:pt>
              <c:pt idx="10">
                <c:v>-2.061811753178977</c:v>
              </c:pt>
              <c:pt idx="11">
                <c:v>3.9882779793469325</c:v>
              </c:pt>
              <c:pt idx="12">
                <c:v>-8.1008583690987059</c:v>
              </c:pt>
              <c:pt idx="13">
                <c:v>-3.5243988123569214</c:v>
              </c:pt>
              <c:pt idx="14">
                <c:v>8.6840579710144805</c:v>
              </c:pt>
              <c:pt idx="15">
                <c:v>-2.0038563862244008</c:v>
              </c:pt>
              <c:pt idx="16">
                <c:v>-3.7948362502166044</c:v>
              </c:pt>
              <c:pt idx="17">
                <c:v>3.7832399022567298</c:v>
              </c:pt>
              <c:pt idx="18">
                <c:v>2.2660835278465186E-3</c:v>
              </c:pt>
              <c:pt idx="19">
                <c:v>18.007761228100215</c:v>
              </c:pt>
              <c:pt idx="20">
                <c:v>15.490936068640737</c:v>
              </c:pt>
              <c:pt idx="21">
                <c:v>-6.8681917211328987</c:v>
              </c:pt>
              <c:pt idx="22">
                <c:v>14.242839433679123</c:v>
              </c:pt>
              <c:pt idx="23">
                <c:v>5.6013312219866274</c:v>
              </c:pt>
              <c:pt idx="24">
                <c:v>6.2463514302393497</c:v>
              </c:pt>
              <c:pt idx="25">
                <c:v>3.4628576798383603</c:v>
              </c:pt>
              <c:pt idx="26">
                <c:v>0.4608491572434481</c:v>
              </c:pt>
              <c:pt idx="27">
                <c:v>9.5591531755915291</c:v>
              </c:pt>
              <c:pt idx="28">
                <c:v>9.9397900370522763</c:v>
              </c:pt>
              <c:pt idx="29">
                <c:v>15.697626104540042</c:v>
              </c:pt>
              <c:pt idx="30">
                <c:v>-2.9798323136188687</c:v>
              </c:pt>
              <c:pt idx="31">
                <c:v>2.5146891699107776</c:v>
              </c:pt>
              <c:pt idx="32">
                <c:v>-3.9645854571352723</c:v>
              </c:pt>
              <c:pt idx="33">
                <c:v>2.9865294266721243</c:v>
              </c:pt>
              <c:pt idx="34">
                <c:v>0.91566723776890235</c:v>
              </c:pt>
              <c:pt idx="35">
                <c:v>7.426421999695032</c:v>
              </c:pt>
              <c:pt idx="36">
                <c:v>7.7578872740162952</c:v>
              </c:pt>
              <c:pt idx="37">
                <c:v>-0.95140781108082884</c:v>
              </c:pt>
              <c:pt idx="38">
                <c:v>10.151637429384541</c:v>
              </c:pt>
              <c:pt idx="39">
                <c:v>-12.392016004364825</c:v>
              </c:pt>
              <c:pt idx="40">
                <c:v>2.5932080417534698</c:v>
              </c:pt>
              <c:pt idx="41">
                <c:v>-7.6613675541092885E-2</c:v>
              </c:pt>
              <c:pt idx="42">
                <c:v>1.9595936003737213</c:v>
              </c:pt>
              <c:pt idx="43">
                <c:v>2.0331627237776262</c:v>
              </c:pt>
              <c:pt idx="44">
                <c:v>-5.1374145703068201</c:v>
              </c:pt>
              <c:pt idx="45">
                <c:v>8.8493062522478247</c:v>
              </c:pt>
              <c:pt idx="46">
                <c:v>2.6994397389221048</c:v>
              </c:pt>
              <c:pt idx="47">
                <c:v>-1.1994889751111848</c:v>
              </c:pt>
              <c:pt idx="48">
                <c:v>-5.9345033472046227</c:v>
              </c:pt>
              <c:pt idx="49">
                <c:v>-1.8133467825130145</c:v>
              </c:pt>
              <c:pt idx="50">
                <c:v>-10.340107199321324</c:v>
              </c:pt>
              <c:pt idx="51">
                <c:v>-1.4868827360718262</c:v>
              </c:pt>
              <c:pt idx="52">
                <c:v>-2.6759438804608182</c:v>
              </c:pt>
              <c:pt idx="53">
                <c:v>-5.7049070346942727</c:v>
              </c:pt>
              <c:pt idx="54">
                <c:v>2.8794612177578172</c:v>
              </c:pt>
              <c:pt idx="55">
                <c:v>-6.0750364086086144</c:v>
              </c:pt>
              <c:pt idx="56">
                <c:v>-13.236353603016692</c:v>
              </c:pt>
              <c:pt idx="57">
                <c:v>-3.3649833055091727</c:v>
              </c:pt>
              <c:pt idx="58">
                <c:v>-12.736490209764517</c:v>
              </c:pt>
              <c:pt idx="59">
                <c:v>-15.136131797610219</c:v>
              </c:pt>
              <c:pt idx="60">
                <c:v>-3.3870149853992837</c:v>
              </c:pt>
              <c:pt idx="61">
                <c:v>2.715386411393883</c:v>
              </c:pt>
              <c:pt idx="62">
                <c:v>-7.5479001354751274</c:v>
              </c:pt>
              <c:pt idx="63">
                <c:v>21.472974396796964</c:v>
              </c:pt>
              <c:pt idx="64">
                <c:v>-0.22502461206693747</c:v>
              </c:pt>
              <c:pt idx="65">
                <c:v>10.466268580866478</c:v>
              </c:pt>
              <c:pt idx="66">
                <c:v>12.996815924829107</c:v>
              </c:pt>
              <c:pt idx="67">
                <c:v>6.1923162117594854</c:v>
              </c:pt>
              <c:pt idx="68">
                <c:v>16.418147768630085</c:v>
              </c:pt>
              <c:pt idx="69">
                <c:v>18.774856484730673</c:v>
              </c:pt>
              <c:pt idx="70">
                <c:v>24.835817125536753</c:v>
              </c:pt>
              <c:pt idx="71">
                <c:v>37.141647855530493</c:v>
              </c:pt>
              <c:pt idx="72">
                <c:v>27.296749438934341</c:v>
              </c:pt>
              <c:pt idx="73">
                <c:v>37.696906326006399</c:v>
              </c:pt>
              <c:pt idx="74">
                <c:v>52.915590910148147</c:v>
              </c:pt>
              <c:pt idx="75">
                <c:v>26.229508196721319</c:v>
              </c:pt>
              <c:pt idx="76">
                <c:v>21.848423624489023</c:v>
              </c:pt>
              <c:pt idx="77">
                <c:v>21.523209274508925</c:v>
              </c:pt>
              <c:pt idx="78">
                <c:v>18.546543706155916</c:v>
              </c:pt>
              <c:pt idx="79">
                <c:v>17.572484761397078</c:v>
              </c:pt>
              <c:pt idx="80">
                <c:v>10.154032931178403</c:v>
              </c:pt>
              <c:pt idx="81">
                <c:v>-0.78937001909032967</c:v>
              </c:pt>
              <c:pt idx="82">
                <c:v>3.1986106193198083</c:v>
              </c:pt>
              <c:pt idx="83">
                <c:v>-1.5184247885932978</c:v>
              </c:pt>
              <c:pt idx="84">
                <c:v>-1.0478573662809021</c:v>
              </c:pt>
              <c:pt idx="85">
                <c:v>-9.239480330818628</c:v>
              </c:pt>
              <c:pt idx="86">
                <c:v>-2.0717034513180077</c:v>
              </c:pt>
              <c:pt idx="87">
                <c:v>-7.496736068164644</c:v>
              </c:pt>
              <c:pt idx="88">
                <c:v>-7.2590907338140553</c:v>
              </c:pt>
              <c:pt idx="89">
                <c:v>-12.763339705854515</c:v>
              </c:pt>
              <c:pt idx="90">
                <c:v>-13.848071808510632</c:v>
              </c:pt>
              <c:pt idx="91">
                <c:v>-0.52435490547813046</c:v>
              </c:pt>
              <c:pt idx="92">
                <c:v>-5.4142672140633064</c:v>
              </c:pt>
              <c:pt idx="93">
                <c:v>-13.290878270032525</c:v>
              </c:pt>
              <c:pt idx="94">
                <c:v>-6.4587281877001583</c:v>
              </c:pt>
              <c:pt idx="95">
                <c:v>-0.81061318291028028</c:v>
              </c:pt>
              <c:pt idx="96">
                <c:v>-9.0923459344511954</c:v>
              </c:pt>
              <c:pt idx="97">
                <c:v>-8.3994179701709637</c:v>
              </c:pt>
              <c:pt idx="98">
                <c:v>-15.21100945931253</c:v>
              </c:pt>
              <c:pt idx="99">
                <c:v>-14.617070271876397</c:v>
              </c:pt>
              <c:pt idx="100">
                <c:v>4.9562379160516423</c:v>
              </c:pt>
              <c:pt idx="101">
                <c:v>4.6888561013712859</c:v>
              </c:pt>
              <c:pt idx="102">
                <c:v>6.1857261378764683</c:v>
              </c:pt>
              <c:pt idx="103">
                <c:v>6.6048391891088576</c:v>
              </c:pt>
              <c:pt idx="104">
                <c:v>17.195875087392221</c:v>
              </c:pt>
              <c:pt idx="105">
                <c:v>22.4277008700553</c:v>
              </c:pt>
              <c:pt idx="106">
                <c:v>20.015370910551766</c:v>
              </c:pt>
              <c:pt idx="107">
                <c:v>35.198095920129767</c:v>
              </c:pt>
              <c:pt idx="108">
                <c:v>19.883355197648143</c:v>
              </c:pt>
              <c:pt idx="109">
                <c:v>19.590167189547671</c:v>
              </c:pt>
              <c:pt idx="110">
                <c:v>19.859676119293624</c:v>
              </c:pt>
              <c:pt idx="111">
                <c:v>15.188028797007203</c:v>
              </c:pt>
              <c:pt idx="112">
                <c:v>12.577993463404979</c:v>
              </c:pt>
              <c:pt idx="113">
                <c:v>16.406557648863185</c:v>
              </c:pt>
              <c:pt idx="114">
                <c:v>12.959026074316359</c:v>
              </c:pt>
              <c:pt idx="115">
                <c:v>12.350360621607548</c:v>
              </c:pt>
              <c:pt idx="116">
                <c:v>-7.0517759936367552</c:v>
              </c:pt>
              <c:pt idx="117">
                <c:v>8.9624812981931257</c:v>
              </c:pt>
              <c:pt idx="118">
                <c:v>1.6897103769465849</c:v>
              </c:pt>
              <c:pt idx="119">
                <c:v>-15.566772605471435</c:v>
              </c:pt>
              <c:pt idx="120">
                <c:v>-1.7508470777465757</c:v>
              </c:pt>
              <c:pt idx="121">
                <c:v>-5.1736733745101908</c:v>
              </c:pt>
              <c:pt idx="122">
                <c:v>-2.9574042091427333</c:v>
              </c:pt>
              <c:pt idx="123">
                <c:v>9.5015105740181127</c:v>
              </c:pt>
              <c:pt idx="124">
                <c:v>-3.9922582915457028</c:v>
              </c:pt>
              <c:pt idx="125">
                <c:v>-6.3705154455621749</c:v>
              </c:pt>
              <c:pt idx="126">
                <c:v>1.2579021024015979</c:v>
              </c:pt>
              <c:pt idx="127">
                <c:v>-3.9377895433487686</c:v>
              </c:pt>
              <c:pt idx="128">
                <c:v>7.2043643365245824</c:v>
              </c:pt>
              <c:pt idx="129">
                <c:v>4.6856433682765042</c:v>
              </c:pt>
              <c:pt idx="130">
                <c:v>-2.083840219833677</c:v>
              </c:pt>
              <c:pt idx="131">
                <c:v>6.6554727286146642</c:v>
              </c:pt>
              <c:pt idx="132">
                <c:v>-0.40659679821795081</c:v>
              </c:pt>
              <c:pt idx="133">
                <c:v>2.943339403277756</c:v>
              </c:pt>
              <c:pt idx="134">
                <c:v>-11.692443380476892</c:v>
              </c:pt>
              <c:pt idx="135">
                <c:v>-9.2788660504897198</c:v>
              </c:pt>
              <c:pt idx="136">
                <c:v>-8.9121430927683871</c:v>
              </c:pt>
              <c:pt idx="137">
                <c:v>-3.8469583737425705</c:v>
              </c:pt>
              <c:pt idx="138">
                <c:v>-8.5894930817010504</c:v>
              </c:pt>
              <c:pt idx="139">
                <c:v>-6.3141577678263889</c:v>
              </c:pt>
              <c:pt idx="140">
                <c:v>-4.3354619836360015</c:v>
              </c:pt>
              <c:pt idx="141">
                <c:v>-7.4611242133407307</c:v>
              </c:pt>
              <c:pt idx="142">
                <c:v>-8.2248045019367222</c:v>
              </c:pt>
              <c:pt idx="143">
                <c:v>-1.9981661851460886</c:v>
              </c:pt>
              <c:pt idx="144">
                <c:v>-7.1909779298822478</c:v>
              </c:pt>
              <c:pt idx="145">
                <c:v>-5.3033524399163205</c:v>
              </c:pt>
              <c:pt idx="146">
                <c:v>8.0970215801676524</c:v>
              </c:pt>
              <c:pt idx="147">
                <c:v>2.1934576419380125</c:v>
              </c:pt>
              <c:pt idx="148">
                <c:v>-3.1205359837434443</c:v>
              </c:pt>
              <c:pt idx="149">
                <c:v>6.1031563958547475</c:v>
              </c:pt>
              <c:pt idx="150">
                <c:v>-1.4684925793333581</c:v>
              </c:pt>
              <c:pt idx="151">
                <c:v>-2.6455123726881635</c:v>
              </c:pt>
              <c:pt idx="152">
                <c:v>-2.9830508474576245</c:v>
              </c:pt>
              <c:pt idx="153">
                <c:v>-4.3352640545144761</c:v>
              </c:pt>
              <c:pt idx="154">
                <c:v>3.037204561381146</c:v>
              </c:pt>
              <c:pt idx="155">
                <c:v>-4.616226521677735</c:v>
              </c:pt>
              <c:pt idx="156">
                <c:v>-5.7301723261857447</c:v>
              </c:pt>
              <c:pt idx="157">
                <c:v>-3.6695105523125271</c:v>
              </c:pt>
              <c:pt idx="158">
                <c:v>-11.790133641313316</c:v>
              </c:pt>
              <c:pt idx="159">
                <c:v>-6.7497442574165341</c:v>
              </c:pt>
              <c:pt idx="160">
                <c:v>3.8503073600265836</c:v>
              </c:pt>
              <c:pt idx="161">
                <c:v>-7.7427772600186291</c:v>
              </c:pt>
              <c:pt idx="162">
                <c:v>-16.626982027267758</c:v>
              </c:pt>
              <c:pt idx="163">
                <c:v>-4.877726371447455</c:v>
              </c:pt>
              <c:pt idx="164">
                <c:v>-12.038380906305445</c:v>
              </c:pt>
            </c:numLit>
          </c:val>
          <c:smooth val="0"/>
        </c:ser>
        <c:dLbls>
          <c:showLegendKey val="0"/>
          <c:showVal val="0"/>
          <c:showCatName val="0"/>
          <c:showSerName val="0"/>
          <c:showPercent val="0"/>
          <c:showBubbleSize val="0"/>
        </c:dLbls>
        <c:marker val="1"/>
        <c:smooth val="0"/>
        <c:axId val="102189312"/>
        <c:axId val="102203392"/>
      </c:lineChart>
      <c:catAx>
        <c:axId val="102169600"/>
        <c:scaling>
          <c:orientation val="minMax"/>
        </c:scaling>
        <c:delete val="0"/>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102187776"/>
        <c:crosses val="autoZero"/>
        <c:auto val="1"/>
        <c:lblAlgn val="ctr"/>
        <c:lblOffset val="100"/>
        <c:tickLblSkip val="1"/>
        <c:tickMarkSkip val="1"/>
        <c:noMultiLvlLbl val="0"/>
      </c:catAx>
      <c:valAx>
        <c:axId val="102187776"/>
        <c:scaling>
          <c:orientation val="minMax"/>
          <c:max val="800"/>
          <c:min val="100"/>
        </c:scaling>
        <c:delete val="0"/>
        <c:axPos val="l"/>
        <c:numFmt formatCode="0" sourceLinked="0"/>
        <c:majorTickMark val="none"/>
        <c:min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102169600"/>
        <c:crosses val="autoZero"/>
        <c:crossBetween val="between"/>
        <c:majorUnit val="100"/>
        <c:minorUnit val="100"/>
      </c:valAx>
      <c:catAx>
        <c:axId val="102189312"/>
        <c:scaling>
          <c:orientation val="minMax"/>
        </c:scaling>
        <c:delete val="1"/>
        <c:axPos val="b"/>
        <c:numFmt formatCode="0.0" sourceLinked="1"/>
        <c:majorTickMark val="out"/>
        <c:minorTickMark val="none"/>
        <c:tickLblPos val="none"/>
        <c:crossAx val="102203392"/>
        <c:crosses val="autoZero"/>
        <c:auto val="1"/>
        <c:lblAlgn val="ctr"/>
        <c:lblOffset val="100"/>
        <c:noMultiLvlLbl val="0"/>
      </c:catAx>
      <c:valAx>
        <c:axId val="102203392"/>
        <c:scaling>
          <c:orientation val="minMax"/>
          <c:max val="100"/>
          <c:min val="-30"/>
        </c:scaling>
        <c:delete val="0"/>
        <c:axPos val="r"/>
        <c:numFmt formatCode="0" sourceLinked="0"/>
        <c:majorTickMark val="none"/>
        <c:minorTickMark val="none"/>
        <c:tickLblPos val="nextTo"/>
        <c:spPr>
          <a:ln w="3175">
            <a:solidFill>
              <a:srgbClr val="FFFFFF"/>
            </a:solidFill>
            <a:prstDash val="solid"/>
          </a:ln>
        </c:spPr>
        <c:txPr>
          <a:bodyPr rot="0" vert="horz"/>
          <a:lstStyle/>
          <a:p>
            <a:pPr>
              <a:defRPr sz="600" b="0" i="0" u="none" strike="noStrike" baseline="0">
                <a:solidFill>
                  <a:schemeClr val="tx2"/>
                </a:solidFill>
                <a:latin typeface="Arial"/>
                <a:ea typeface="Arial"/>
                <a:cs typeface="Arial"/>
              </a:defRPr>
            </a:pPr>
            <a:endParaRPr lang="pt-PT"/>
          </a:p>
        </c:txPr>
        <c:crossAx val="102189312"/>
        <c:crosses val="max"/>
        <c:crossBetween val="between"/>
      </c:valAx>
      <c:spPr>
        <a:gradFill rotWithShape="0">
          <a:gsLst>
            <a:gs pos="0">
              <a:srgbClr val="EBF7FF"/>
            </a:gs>
            <a:gs pos="100000">
              <a:srgbClr val="FFFFFF"/>
            </a:gs>
          </a:gsLst>
          <a:lin ang="5400000" scaled="1"/>
        </a:gradFill>
        <a:ln w="25400">
          <a:noFill/>
        </a:ln>
      </c:spPr>
    </c:plotArea>
    <c:plotVisOnly val="1"/>
    <c:dispBlanksAs val="gap"/>
    <c:showDLblsOverMax val="0"/>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9.xml><?xml version="1.0" encoding="utf-8"?>
<c:chartSpace xmlns:c="http://schemas.openxmlformats.org/drawingml/2006/chart" xmlns:a="http://schemas.openxmlformats.org/drawingml/2006/main" xmlns:r="http://schemas.openxmlformats.org/officeDocument/2006/relationships">
  <c:date1904 val="0"/>
  <c:lang val="pt-P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ct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perspetivas de evolução do emprego nos próximos 3 meses</a:t>
            </a:r>
            <a:r>
              <a:rPr lang="pt-PT" sz="800" b="0" i="0" u="none" strike="noStrike" baseline="0">
                <a:solidFill>
                  <a:schemeClr val="tx2"/>
                </a:solidFill>
                <a:latin typeface="Arial"/>
                <a:cs typeface="Arial"/>
              </a:rPr>
              <a:t> </a:t>
            </a:r>
            <a:r>
              <a:rPr lang="pt-PT" sz="700" b="0" i="0" u="none" strike="noStrike" baseline="0">
                <a:solidFill>
                  <a:schemeClr val="tx2"/>
                </a:solidFill>
                <a:latin typeface="Arial"/>
                <a:cs typeface="Arial"/>
              </a:rPr>
              <a:t>(sre/mm3m)</a:t>
            </a:r>
          </a:p>
        </c:rich>
      </c:tx>
      <c:layout>
        <c:manualLayout>
          <c:xMode val="edge"/>
          <c:yMode val="edge"/>
          <c:x val="0.10682523734978262"/>
          <c:y val="5.4945054945054984E-3"/>
        </c:manualLayout>
      </c:layout>
      <c:overlay val="0"/>
      <c:spPr>
        <a:noFill/>
        <a:ln w="25400">
          <a:noFill/>
        </a:ln>
      </c:spPr>
    </c:title>
    <c:autoTitleDeleted val="0"/>
    <c:plotArea>
      <c:layout>
        <c:manualLayout>
          <c:layoutTarget val="inner"/>
          <c:xMode val="edge"/>
          <c:yMode val="edge"/>
          <c:x val="8.3086173796500948E-2"/>
          <c:y val="0.20329670329670341"/>
          <c:w val="0.90504582171188463"/>
          <c:h val="0.51648351648351665"/>
        </c:manualLayout>
      </c:layout>
      <c:lineChart>
        <c:grouping val="standard"/>
        <c:varyColors val="0"/>
        <c:ser>
          <c:idx val="0"/>
          <c:order val="0"/>
          <c:tx>
            <c:v>industria</c:v>
          </c:tx>
          <c:spPr>
            <a:ln w="25400">
              <a:solidFill>
                <a:srgbClr val="808080"/>
              </a:solidFill>
              <a:prstDash val="solid"/>
            </a:ln>
          </c:spPr>
          <c:marker>
            <c:symbol val="none"/>
          </c:marker>
          <c:dLbls>
            <c:dLbl>
              <c:idx val="8"/>
              <c:layout>
                <c:manualLayout>
                  <c:x val="0.53378551085369652"/>
                  <c:y val="-6.8464134290905948E-2"/>
                </c:manualLayout>
              </c:layout>
              <c:tx>
                <c:rich>
                  <a:bodyPr/>
                  <a:lstStyle/>
                  <a:p>
                    <a:pPr>
                      <a:defRPr sz="800" b="0" i="0" u="none" strike="noStrike" baseline="0">
                        <a:solidFill>
                          <a:schemeClr val="bg1">
                            <a:lumMod val="50000"/>
                          </a:schemeClr>
                        </a:solidFill>
                        <a:latin typeface="Arial"/>
                        <a:ea typeface="Arial"/>
                        <a:cs typeface="Arial"/>
                      </a:defRPr>
                    </a:pPr>
                    <a:r>
                      <a:rPr lang="pt-PT" sz="700" b="1" i="0" u="none" strike="noStrike" baseline="0">
                        <a:solidFill>
                          <a:schemeClr val="bg1">
                            <a:lumMod val="50000"/>
                          </a:schemeClr>
                        </a:solidFill>
                        <a:latin typeface="Arial"/>
                        <a:cs typeface="Arial"/>
                      </a:rPr>
                      <a:t>indústria </a:t>
                    </a:r>
                  </a:p>
                </c:rich>
              </c:tx>
              <c:spPr>
                <a:noFill/>
                <a:ln w="25400">
                  <a:noFill/>
                </a:ln>
              </c:spPr>
              <c:dLblPos val="r"/>
              <c:showLegendKey val="0"/>
              <c:showVal val="0"/>
              <c:showCatName val="0"/>
              <c:showSerName val="0"/>
              <c:showPercent val="0"/>
              <c:showBubbleSize val="0"/>
            </c:dLbl>
            <c:txPr>
              <a:bodyPr/>
              <a:lstStyle/>
              <a:p>
                <a:pPr>
                  <a:defRPr>
                    <a:solidFill>
                      <a:schemeClr val="bg1">
                        <a:lumMod val="50000"/>
                      </a:schemeClr>
                    </a:solidFill>
                  </a:defRPr>
                </a:pPr>
                <a:endParaRPr lang="pt-PT"/>
              </a:p>
            </c:txPr>
            <c:showLegendKey val="0"/>
            <c:showVal val="0"/>
            <c:showCatName val="0"/>
            <c:showSerName val="0"/>
            <c:showPercent val="0"/>
            <c:showBubbleSize val="0"/>
          </c:dLbls>
          <c:cat>
            <c:strLit>
              <c:ptCount val="178"/>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pt idx="144">
                <c:v>jan.15</c:v>
              </c:pt>
              <c:pt idx="145">
                <c:v> </c:v>
              </c:pt>
              <c:pt idx="146">
                <c:v> </c:v>
              </c:pt>
              <c:pt idx="147">
                <c:v> </c:v>
              </c:pt>
              <c:pt idx="148">
                <c:v> </c:v>
              </c:pt>
              <c:pt idx="149">
                <c:v> </c:v>
              </c:pt>
              <c:pt idx="150">
                <c:v>jul.15</c:v>
              </c:pt>
              <c:pt idx="151">
                <c:v> </c:v>
              </c:pt>
              <c:pt idx="152">
                <c:v> </c:v>
              </c:pt>
              <c:pt idx="153">
                <c:v> </c:v>
              </c:pt>
              <c:pt idx="154">
                <c:v> </c:v>
              </c:pt>
              <c:pt idx="155">
                <c:v> </c:v>
              </c:pt>
              <c:pt idx="156">
                <c:v>jan.16</c:v>
              </c:pt>
              <c:pt idx="157">
                <c:v> </c:v>
              </c:pt>
              <c:pt idx="158">
                <c:v> </c:v>
              </c:pt>
              <c:pt idx="159">
                <c:v> </c:v>
              </c:pt>
              <c:pt idx="160">
                <c:v> </c:v>
              </c:pt>
              <c:pt idx="161">
                <c:v> </c:v>
              </c:pt>
              <c:pt idx="162">
                <c:v>jul.16</c:v>
              </c:pt>
              <c:pt idx="163">
                <c:v> </c:v>
              </c:pt>
              <c:pt idx="164">
                <c:v> </c:v>
              </c:pt>
              <c:pt idx="165">
                <c:v> </c:v>
              </c:pt>
              <c:pt idx="166">
                <c:v> </c:v>
              </c:pt>
              <c:pt idx="167">
                <c:v> </c:v>
              </c:pt>
              <c:pt idx="168">
                <c:v> </c:v>
              </c:pt>
              <c:pt idx="169">
                <c:v> </c:v>
              </c:pt>
              <c:pt idx="170">
                <c:v> </c:v>
              </c:pt>
              <c:pt idx="171">
                <c:v> </c:v>
              </c:pt>
              <c:pt idx="172">
                <c:v> </c:v>
              </c:pt>
              <c:pt idx="173">
                <c:v> </c:v>
              </c:pt>
              <c:pt idx="174">
                <c:v> </c:v>
              </c:pt>
              <c:pt idx="175">
                <c:v> </c:v>
              </c:pt>
              <c:pt idx="176">
                <c:v> </c:v>
              </c:pt>
              <c:pt idx="177">
                <c:v> </c:v>
              </c:pt>
            </c:strLit>
          </c:cat>
          <c:val>
            <c:numLit>
              <c:formatCode>0.0</c:formatCode>
              <c:ptCount val="165"/>
              <c:pt idx="0">
                <c:v>-12</c:v>
              </c:pt>
              <c:pt idx="1">
                <c:v>-12</c:v>
              </c:pt>
              <c:pt idx="2">
                <c:v>-9.2278288672750008</c:v>
              </c:pt>
              <c:pt idx="3">
                <c:v>-10.894495533941667</c:v>
              </c:pt>
              <c:pt idx="4">
                <c:v>-11.561162200608335</c:v>
              </c:pt>
              <c:pt idx="5">
                <c:v>-10.561162200608335</c:v>
              </c:pt>
              <c:pt idx="6">
                <c:v>-9.2278288672750008</c:v>
              </c:pt>
              <c:pt idx="7">
                <c:v>-9.5611622006083348</c:v>
              </c:pt>
              <c:pt idx="8">
                <c:v>-9.5611622006083348</c:v>
              </c:pt>
              <c:pt idx="9">
                <c:v>-9.2278288672750008</c:v>
              </c:pt>
              <c:pt idx="10">
                <c:v>-9.8944955339416669</c:v>
              </c:pt>
              <c:pt idx="11">
                <c:v>-9.8944955339416669</c:v>
              </c:pt>
              <c:pt idx="12">
                <c:v>-10.227828867275001</c:v>
              </c:pt>
              <c:pt idx="13">
                <c:v>-8.5611622006083348</c:v>
              </c:pt>
              <c:pt idx="14">
                <c:v>-8.5611622006083348</c:v>
              </c:pt>
              <c:pt idx="15">
                <c:v>-8.2278288672750008</c:v>
              </c:pt>
              <c:pt idx="16">
                <c:v>-8.2278288672750008</c:v>
              </c:pt>
              <c:pt idx="17">
                <c:v>-8.2278288672750008</c:v>
              </c:pt>
              <c:pt idx="18">
                <c:v>-8.8944955339416669</c:v>
              </c:pt>
              <c:pt idx="19">
                <c:v>-9.2278288672750008</c:v>
              </c:pt>
              <c:pt idx="20">
                <c:v>-9.8944955339416669</c:v>
              </c:pt>
              <c:pt idx="21">
                <c:v>-10.561162200608335</c:v>
              </c:pt>
              <c:pt idx="22">
                <c:v>-10.561162200608335</c:v>
              </c:pt>
              <c:pt idx="23">
                <c:v>-10.227828867275001</c:v>
              </c:pt>
              <c:pt idx="24">
                <c:v>-7.8944955339416678</c:v>
              </c:pt>
              <c:pt idx="25">
                <c:v>-9.2278288672750008</c:v>
              </c:pt>
              <c:pt idx="26">
                <c:v>-9.2278288672750008</c:v>
              </c:pt>
              <c:pt idx="27">
                <c:v>-10.561162200608335</c:v>
              </c:pt>
              <c:pt idx="28">
                <c:v>-8.5611622006083348</c:v>
              </c:pt>
              <c:pt idx="29">
                <c:v>-8.5611622006083348</c:v>
              </c:pt>
              <c:pt idx="30">
                <c:v>-8.2278288672750008</c:v>
              </c:pt>
              <c:pt idx="31">
                <c:v>-8.5611622006083348</c:v>
              </c:pt>
              <c:pt idx="32">
                <c:v>-9.2278288672750008</c:v>
              </c:pt>
              <c:pt idx="33">
                <c:v>-9.2278288672750008</c:v>
              </c:pt>
              <c:pt idx="34">
                <c:v>-9.8944955339416669</c:v>
              </c:pt>
              <c:pt idx="35">
                <c:v>-9.5611622006083348</c:v>
              </c:pt>
              <c:pt idx="36">
                <c:v>-10.894495533941667</c:v>
              </c:pt>
              <c:pt idx="37">
                <c:v>-9.8944955339416669</c:v>
              </c:pt>
              <c:pt idx="38">
                <c:v>-7.5611622006083339</c:v>
              </c:pt>
              <c:pt idx="39">
                <c:v>-5.8944955339416678</c:v>
              </c:pt>
              <c:pt idx="40">
                <c:v>-5.2278288672750008</c:v>
              </c:pt>
              <c:pt idx="41">
                <c:v>-3.2278288672750008</c:v>
              </c:pt>
              <c:pt idx="42">
                <c:v>-0.89449553394166725</c:v>
              </c:pt>
              <c:pt idx="43">
                <c:v>0.43883779939166628</c:v>
              </c:pt>
              <c:pt idx="44">
                <c:v>-0.89449553394166703</c:v>
              </c:pt>
              <c:pt idx="45">
                <c:v>-2.5611622006083339</c:v>
              </c:pt>
              <c:pt idx="46">
                <c:v>-2.5611622006083343</c:v>
              </c:pt>
              <c:pt idx="47">
                <c:v>-3.5611622006083343</c:v>
              </c:pt>
              <c:pt idx="48">
                <c:v>-2.5611622006083343</c:v>
              </c:pt>
              <c:pt idx="49">
                <c:v>-3.2278288672750008</c:v>
              </c:pt>
              <c:pt idx="50">
                <c:v>-1.8944955339416669</c:v>
              </c:pt>
              <c:pt idx="51">
                <c:v>-0.89449553394166703</c:v>
              </c:pt>
              <c:pt idx="52">
                <c:v>-0.2278288672750004</c:v>
              </c:pt>
              <c:pt idx="53">
                <c:v>1.1055044660583329</c:v>
              </c:pt>
              <c:pt idx="54">
                <c:v>0.7721711327249996</c:v>
              </c:pt>
              <c:pt idx="55">
                <c:v>0.43883779939166628</c:v>
              </c:pt>
              <c:pt idx="56">
                <c:v>0.10550446605833293</c:v>
              </c:pt>
              <c:pt idx="57">
                <c:v>0.10550446605833293</c:v>
              </c:pt>
              <c:pt idx="58">
                <c:v>-0.56116220060833377</c:v>
              </c:pt>
              <c:pt idx="59">
                <c:v>0.10550446605833293</c:v>
              </c:pt>
              <c:pt idx="60">
                <c:v>-0.2278288672750004</c:v>
              </c:pt>
              <c:pt idx="61">
                <c:v>0.43883779939166628</c:v>
              </c:pt>
              <c:pt idx="62">
                <c:v>-0.89449553394166703</c:v>
              </c:pt>
              <c:pt idx="63">
                <c:v>0.7721711327249996</c:v>
              </c:pt>
              <c:pt idx="64">
                <c:v>1.1055044660583329</c:v>
              </c:pt>
              <c:pt idx="65">
                <c:v>0.43883779939166628</c:v>
              </c:pt>
              <c:pt idx="66">
                <c:v>-2.2278288672750004</c:v>
              </c:pt>
              <c:pt idx="67">
                <c:v>-3.2278288672750008</c:v>
              </c:pt>
              <c:pt idx="68">
                <c:v>-4.8944955339416678</c:v>
              </c:pt>
              <c:pt idx="69">
                <c:v>-8.2278288672750008</c:v>
              </c:pt>
              <c:pt idx="70">
                <c:v>-14.227828867275001</c:v>
              </c:pt>
              <c:pt idx="71">
                <c:v>-19.561162200608333</c:v>
              </c:pt>
              <c:pt idx="72">
                <c:v>-20.894495533941669</c:v>
              </c:pt>
              <c:pt idx="73">
                <c:v>-19.894495533941669</c:v>
              </c:pt>
              <c:pt idx="74">
                <c:v>-18.561162200608333</c:v>
              </c:pt>
              <c:pt idx="75">
                <c:v>-17.561162200608333</c:v>
              </c:pt>
              <c:pt idx="76">
                <c:v>-15.658095041855555</c:v>
              </c:pt>
              <c:pt idx="77">
                <c:v>-13.004943852636112</c:v>
              </c:pt>
              <c:pt idx="78">
                <c:v>-11.804815602150001</c:v>
              </c:pt>
              <c:pt idx="79">
                <c:v>-10.803299866683334</c:v>
              </c:pt>
              <c:pt idx="80">
                <c:v>-9.4502101267833325</c:v>
              </c:pt>
              <c:pt idx="81">
                <c:v>-7.7886328823166666</c:v>
              </c:pt>
              <c:pt idx="82">
                <c:v>-5.8587291544166673</c:v>
              </c:pt>
              <c:pt idx="83">
                <c:v>-5.7854113797833335</c:v>
              </c:pt>
              <c:pt idx="84">
                <c:v>-5.4980234689833338</c:v>
              </c:pt>
              <c:pt idx="85">
                <c:v>-5.5151295211500004</c:v>
              </c:pt>
              <c:pt idx="86">
                <c:v>-3.5242706465166673</c:v>
              </c:pt>
              <c:pt idx="87">
                <c:v>-3.4865101823166675</c:v>
              </c:pt>
              <c:pt idx="88">
                <c:v>-3.4671162821500006</c:v>
              </c:pt>
              <c:pt idx="89">
                <c:v>-3.7019535672500008</c:v>
              </c:pt>
              <c:pt idx="90">
                <c:v>-2.3854122627166667</c:v>
              </c:pt>
              <c:pt idx="91">
                <c:v>-1.978982534916667</c:v>
              </c:pt>
              <c:pt idx="92">
                <c:v>-1.2014723698833336</c:v>
              </c:pt>
              <c:pt idx="93">
                <c:v>-2.2191864267500008</c:v>
              </c:pt>
              <c:pt idx="94">
                <c:v>-1.5616589576500004</c:v>
              </c:pt>
              <c:pt idx="95">
                <c:v>-2.746312114083334</c:v>
              </c:pt>
              <c:pt idx="96">
                <c:v>-1.8437653682166673</c:v>
              </c:pt>
              <c:pt idx="97">
                <c:v>-2.4578568258833342</c:v>
              </c:pt>
              <c:pt idx="98">
                <c:v>-2.364054911383334</c:v>
              </c:pt>
              <c:pt idx="99">
                <c:v>-1.608747427583334</c:v>
              </c:pt>
              <c:pt idx="100">
                <c:v>-0.47532148365000054</c:v>
              </c:pt>
              <c:pt idx="101">
                <c:v>-0.22455095688333362</c:v>
              </c:pt>
              <c:pt idx="102">
                <c:v>-2.5272532652166673</c:v>
              </c:pt>
              <c:pt idx="103">
                <c:v>-4.2575866570833343</c:v>
              </c:pt>
              <c:pt idx="104">
                <c:v>-5.5452913297500004</c:v>
              </c:pt>
              <c:pt idx="105">
                <c:v>-6.2876909201166669</c:v>
              </c:pt>
              <c:pt idx="106">
                <c:v>-8.3759498649500017</c:v>
              </c:pt>
              <c:pt idx="107">
                <c:v>-10.003419473383333</c:v>
              </c:pt>
              <c:pt idx="108">
                <c:v>-10.953092674783335</c:v>
              </c:pt>
              <c:pt idx="109">
                <c:v>-11.389048089383332</c:v>
              </c:pt>
              <c:pt idx="110">
                <c:v>-11.931651695983334</c:v>
              </c:pt>
              <c:pt idx="111">
                <c:v>-11.40966685545</c:v>
              </c:pt>
              <c:pt idx="112">
                <c:v>-10.583257846316668</c:v>
              </c:pt>
              <c:pt idx="113">
                <c:v>-9.7189008894499995</c:v>
              </c:pt>
              <c:pt idx="114">
                <c:v>-9.8906312508500012</c:v>
              </c:pt>
              <c:pt idx="115">
                <c:v>-9.7778791989500018</c:v>
              </c:pt>
              <c:pt idx="116">
                <c:v>-10.041024279983334</c:v>
              </c:pt>
              <c:pt idx="117">
                <c:v>-11.358506826116667</c:v>
              </c:pt>
              <c:pt idx="118">
                <c:v>-13.001631928416666</c:v>
              </c:pt>
              <c:pt idx="119">
                <c:v>-14.242924531616666</c:v>
              </c:pt>
              <c:pt idx="120">
                <c:v>-13.094831952883334</c:v>
              </c:pt>
              <c:pt idx="121">
                <c:v>-11.629271125716668</c:v>
              </c:pt>
              <c:pt idx="122">
                <c:v>-9.8957889334833347</c:v>
              </c:pt>
              <c:pt idx="123">
                <c:v>-8.9250482978499992</c:v>
              </c:pt>
              <c:pt idx="124">
                <c:v>-8.3711939675833325</c:v>
              </c:pt>
              <c:pt idx="125">
                <c:v>-7.2211447403166673</c:v>
              </c:pt>
              <c:pt idx="126">
                <c:v>-6.4438882949166683</c:v>
              </c:pt>
              <c:pt idx="127">
                <c:v>-5.5943076910833343</c:v>
              </c:pt>
              <c:pt idx="128">
                <c:v>-5.5494996587500012</c:v>
              </c:pt>
              <c:pt idx="129">
                <c:v>-5.5609217343500008</c:v>
              </c:pt>
              <c:pt idx="130">
                <c:v>-4.9854405900833347</c:v>
              </c:pt>
              <c:pt idx="131">
                <c:v>-5.298428302116668</c:v>
              </c:pt>
              <c:pt idx="132">
                <c:v>-2.8587757495500008</c:v>
              </c:pt>
              <c:pt idx="133">
                <c:v>-1.3725360293833342</c:v>
              </c:pt>
              <c:pt idx="134">
                <c:v>1.2766228412833327</c:v>
              </c:pt>
              <c:pt idx="135">
                <c:v>1.1990535997499996</c:v>
              </c:pt>
              <c:pt idx="136">
                <c:v>0.97774644671666622</c:v>
              </c:pt>
              <c:pt idx="137">
                <c:v>0.94388123318333284</c:v>
              </c:pt>
              <c:pt idx="138">
                <c:v>0.4754688681499995</c:v>
              </c:pt>
              <c:pt idx="139">
                <c:v>-0.4637824230500005</c:v>
              </c:pt>
              <c:pt idx="140">
                <c:v>-1.1584765289833339</c:v>
              </c:pt>
              <c:pt idx="141">
                <c:v>-1.0020516381166671</c:v>
              </c:pt>
              <c:pt idx="142">
                <c:v>-1.2355676686500006</c:v>
              </c:pt>
              <c:pt idx="143">
                <c:v>-1.7964413737166671</c:v>
              </c:pt>
              <c:pt idx="144">
                <c:v>-1.8263617947166673</c:v>
              </c:pt>
              <c:pt idx="145">
                <c:v>-0.33117197981666707</c:v>
              </c:pt>
              <c:pt idx="146">
                <c:v>0.34711565711666631</c:v>
              </c:pt>
              <c:pt idx="147">
                <c:v>1.4463865680166663</c:v>
              </c:pt>
              <c:pt idx="148">
                <c:v>2.6061578151888884</c:v>
              </c:pt>
              <c:pt idx="149">
                <c:v>4.0437912822611111</c:v>
              </c:pt>
              <c:pt idx="150">
                <c:v>4.0433073972333338</c:v>
              </c:pt>
              <c:pt idx="151">
                <c:v>3.7477148434666661</c:v>
              </c:pt>
              <c:pt idx="152">
                <c:v>3.7286502122333331</c:v>
              </c:pt>
              <c:pt idx="153">
                <c:v>3.4428561969666673</c:v>
              </c:pt>
              <c:pt idx="154">
                <c:v>2.2236117347</c:v>
              </c:pt>
              <c:pt idx="155">
                <c:v>0.63662027896666673</c:v>
              </c:pt>
              <c:pt idx="156">
                <c:v>0.8312952598333333</c:v>
              </c:pt>
              <c:pt idx="157">
                <c:v>1.1661384862666668</c:v>
              </c:pt>
              <c:pt idx="158">
                <c:v>2.9098582654333334</c:v>
              </c:pt>
              <c:pt idx="159">
                <c:v>3.1791087690999995</c:v>
              </c:pt>
              <c:pt idx="160">
                <c:v>3.7085668282333333</c:v>
              </c:pt>
              <c:pt idx="161">
                <c:v>2.7692745808666666</c:v>
              </c:pt>
              <c:pt idx="162">
                <c:v>2.5238975948666664</c:v>
              </c:pt>
              <c:pt idx="163">
                <c:v>2.9188350694</c:v>
              </c:pt>
              <c:pt idx="164">
                <c:v>2.8871800014999995</c:v>
              </c:pt>
            </c:numLit>
          </c:val>
          <c:smooth val="0"/>
        </c:ser>
        <c:ser>
          <c:idx val="1"/>
          <c:order val="1"/>
          <c:tx>
            <c:v>construcao</c:v>
          </c:tx>
          <c:spPr>
            <a:ln w="25400">
              <a:solidFill>
                <a:schemeClr val="tx2"/>
              </a:solidFill>
              <a:prstDash val="solid"/>
            </a:ln>
          </c:spPr>
          <c:marker>
            <c:symbol val="none"/>
          </c:marker>
          <c:dLbls>
            <c:dLbl>
              <c:idx val="3"/>
              <c:layout>
                <c:manualLayout>
                  <c:x val="0.38161740420745277"/>
                  <c:y val="0.16450866718583254"/>
                </c:manualLayout>
              </c:layout>
              <c:tx>
                <c:rich>
                  <a:bodyPr/>
                  <a:lstStyle/>
                  <a:p>
                    <a:pPr>
                      <a:defRPr sz="700" b="1" i="0" u="none" strike="noStrike" baseline="0">
                        <a:solidFill>
                          <a:schemeClr val="tx2"/>
                        </a:solidFill>
                        <a:latin typeface="Arial"/>
                        <a:ea typeface="Arial"/>
                        <a:cs typeface="Arial"/>
                      </a:defRPr>
                    </a:pPr>
                    <a:r>
                      <a:rPr lang="pt-PT" baseline="0">
                        <a:solidFill>
                          <a:schemeClr val="tx2"/>
                        </a:solidFill>
                      </a:rPr>
                      <a:t>c</a:t>
                    </a:r>
                    <a:r>
                      <a:rPr lang="pt-PT"/>
                      <a:t>onstrução</a:t>
                    </a:r>
                  </a:p>
                </c:rich>
              </c:tx>
              <c:spPr>
                <a:noFill/>
                <a:ln w="25400">
                  <a:noFill/>
                </a:ln>
              </c:spPr>
              <c:dLblPos val="r"/>
              <c:showLegendKey val="0"/>
              <c:showVal val="0"/>
              <c:showCatName val="0"/>
              <c:showSerName val="0"/>
              <c:showPercent val="0"/>
              <c:showBubbleSize val="0"/>
            </c:dLbl>
            <c:txPr>
              <a:bodyPr/>
              <a:lstStyle/>
              <a:p>
                <a:pPr>
                  <a:defRPr baseline="0">
                    <a:solidFill>
                      <a:schemeClr val="tx2"/>
                    </a:solidFill>
                  </a:defRPr>
                </a:pPr>
                <a:endParaRPr lang="pt-PT"/>
              </a:p>
            </c:txPr>
            <c:showLegendKey val="0"/>
            <c:showVal val="0"/>
            <c:showCatName val="0"/>
            <c:showSerName val="0"/>
            <c:showPercent val="0"/>
            <c:showBubbleSize val="0"/>
          </c:dLbls>
          <c:cat>
            <c:strLit>
              <c:ptCount val="178"/>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pt idx="144">
                <c:v>jan.15</c:v>
              </c:pt>
              <c:pt idx="145">
                <c:v> </c:v>
              </c:pt>
              <c:pt idx="146">
                <c:v> </c:v>
              </c:pt>
              <c:pt idx="147">
                <c:v> </c:v>
              </c:pt>
              <c:pt idx="148">
                <c:v> </c:v>
              </c:pt>
              <c:pt idx="149">
                <c:v> </c:v>
              </c:pt>
              <c:pt idx="150">
                <c:v>jul.15</c:v>
              </c:pt>
              <c:pt idx="151">
                <c:v> </c:v>
              </c:pt>
              <c:pt idx="152">
                <c:v> </c:v>
              </c:pt>
              <c:pt idx="153">
                <c:v> </c:v>
              </c:pt>
              <c:pt idx="154">
                <c:v> </c:v>
              </c:pt>
              <c:pt idx="155">
                <c:v> </c:v>
              </c:pt>
              <c:pt idx="156">
                <c:v>jan.16</c:v>
              </c:pt>
              <c:pt idx="157">
                <c:v> </c:v>
              </c:pt>
              <c:pt idx="158">
                <c:v> </c:v>
              </c:pt>
              <c:pt idx="159">
                <c:v> </c:v>
              </c:pt>
              <c:pt idx="160">
                <c:v> </c:v>
              </c:pt>
              <c:pt idx="161">
                <c:v> </c:v>
              </c:pt>
              <c:pt idx="162">
                <c:v>jul.16</c:v>
              </c:pt>
              <c:pt idx="163">
                <c:v> </c:v>
              </c:pt>
              <c:pt idx="164">
                <c:v> </c:v>
              </c:pt>
              <c:pt idx="165">
                <c:v> </c:v>
              </c:pt>
              <c:pt idx="166">
                <c:v> </c:v>
              </c:pt>
              <c:pt idx="167">
                <c:v> </c:v>
              </c:pt>
              <c:pt idx="168">
                <c:v> </c:v>
              </c:pt>
              <c:pt idx="169">
                <c:v> </c:v>
              </c:pt>
              <c:pt idx="170">
                <c:v> </c:v>
              </c:pt>
              <c:pt idx="171">
                <c:v> </c:v>
              </c:pt>
              <c:pt idx="172">
                <c:v> </c:v>
              </c:pt>
              <c:pt idx="173">
                <c:v> </c:v>
              </c:pt>
              <c:pt idx="174">
                <c:v> </c:v>
              </c:pt>
              <c:pt idx="175">
                <c:v> </c:v>
              </c:pt>
              <c:pt idx="176">
                <c:v> </c:v>
              </c:pt>
              <c:pt idx="177">
                <c:v> </c:v>
              </c:pt>
            </c:strLit>
          </c:cat>
          <c:val>
            <c:numLit>
              <c:formatCode>0.0</c:formatCode>
              <c:ptCount val="165"/>
              <c:pt idx="0">
                <c:v>-32.109981789628847</c:v>
              </c:pt>
              <c:pt idx="1">
                <c:v>-29.161263840910902</c:v>
              </c:pt>
              <c:pt idx="2">
                <c:v>-28.545879225526281</c:v>
              </c:pt>
              <c:pt idx="3">
                <c:v>-26.597161276808333</c:v>
              </c:pt>
              <c:pt idx="4">
                <c:v>-24.597161276808333</c:v>
              </c:pt>
              <c:pt idx="5">
                <c:v>-24.597161276808333</c:v>
              </c:pt>
              <c:pt idx="6">
                <c:v>-23.263827943474997</c:v>
              </c:pt>
              <c:pt idx="7">
                <c:v>-23.597161276808333</c:v>
              </c:pt>
              <c:pt idx="8">
                <c:v>-22.263827943474997</c:v>
              </c:pt>
              <c:pt idx="9">
                <c:v>-21.930494610141665</c:v>
              </c:pt>
              <c:pt idx="10">
                <c:v>-20.930494610141668</c:v>
              </c:pt>
              <c:pt idx="11">
                <c:v>-21.263827943475</c:v>
              </c:pt>
              <c:pt idx="12">
                <c:v>-18.930494610141668</c:v>
              </c:pt>
              <c:pt idx="13">
                <c:v>-17.597161276808333</c:v>
              </c:pt>
              <c:pt idx="14">
                <c:v>-14.597161276808334</c:v>
              </c:pt>
              <c:pt idx="15">
                <c:v>-14.930494610141666</c:v>
              </c:pt>
              <c:pt idx="16">
                <c:v>-13.263827943475</c:v>
              </c:pt>
              <c:pt idx="17">
                <c:v>-11.930494610141666</c:v>
              </c:pt>
              <c:pt idx="18">
                <c:v>-11.597161276808334</c:v>
              </c:pt>
              <c:pt idx="19">
                <c:v>-11.597161276808334</c:v>
              </c:pt>
              <c:pt idx="20">
                <c:v>-12.597161276808334</c:v>
              </c:pt>
              <c:pt idx="21">
                <c:v>-14.597161276808334</c:v>
              </c:pt>
              <c:pt idx="22">
                <c:v>-16.263827943475</c:v>
              </c:pt>
              <c:pt idx="23">
                <c:v>-16.930494610141668</c:v>
              </c:pt>
              <c:pt idx="24">
                <c:v>-13.597161276808334</c:v>
              </c:pt>
              <c:pt idx="25">
                <c:v>-13.597161276808334</c:v>
              </c:pt>
              <c:pt idx="26">
                <c:v>-12.263827943475</c:v>
              </c:pt>
              <c:pt idx="27">
                <c:v>-11.930494610141666</c:v>
              </c:pt>
              <c:pt idx="28">
                <c:v>-10.597161276808334</c:v>
              </c:pt>
              <c:pt idx="29">
                <c:v>-10.597161276808334</c:v>
              </c:pt>
              <c:pt idx="30">
                <c:v>-9.9304946101416665</c:v>
              </c:pt>
              <c:pt idx="31">
                <c:v>-10.263827943475</c:v>
              </c:pt>
              <c:pt idx="32">
                <c:v>-11.930494610141666</c:v>
              </c:pt>
              <c:pt idx="33">
                <c:v>-13.597161276808334</c:v>
              </c:pt>
              <c:pt idx="34">
                <c:v>-16.597161276808333</c:v>
              </c:pt>
              <c:pt idx="35">
                <c:v>-18.263827943475</c:v>
              </c:pt>
              <c:pt idx="36">
                <c:v>-19.930494610141668</c:v>
              </c:pt>
              <c:pt idx="37">
                <c:v>-17.263827943475</c:v>
              </c:pt>
              <c:pt idx="38">
                <c:v>-16.263827943475</c:v>
              </c:pt>
              <c:pt idx="39">
                <c:v>-16.263827943475</c:v>
              </c:pt>
              <c:pt idx="40">
                <c:v>-18.263827943475</c:v>
              </c:pt>
              <c:pt idx="41">
                <c:v>-17.930494610141668</c:v>
              </c:pt>
              <c:pt idx="42">
                <c:v>-17.930494610141668</c:v>
              </c:pt>
              <c:pt idx="43">
                <c:v>-17.597161276808333</c:v>
              </c:pt>
              <c:pt idx="44">
                <c:v>-17.930494610141668</c:v>
              </c:pt>
              <c:pt idx="45">
                <c:v>-18.930494610141668</c:v>
              </c:pt>
              <c:pt idx="46">
                <c:v>-17.930494610141668</c:v>
              </c:pt>
              <c:pt idx="47">
                <c:v>-18.263827943475</c:v>
              </c:pt>
              <c:pt idx="48">
                <c:v>-14.930494610141666</c:v>
              </c:pt>
              <c:pt idx="49">
                <c:v>-14.263827943475</c:v>
              </c:pt>
              <c:pt idx="50">
                <c:v>-10.263827943475</c:v>
              </c:pt>
              <c:pt idx="51">
                <c:v>-9.5971612768083343</c:v>
              </c:pt>
              <c:pt idx="52">
                <c:v>-7.9304946101416673</c:v>
              </c:pt>
              <c:pt idx="53">
                <c:v>-9.5971612768083343</c:v>
              </c:pt>
              <c:pt idx="54">
                <c:v>-9.9304946101416665</c:v>
              </c:pt>
              <c:pt idx="55">
                <c:v>-8.5971612768083343</c:v>
              </c:pt>
              <c:pt idx="56">
                <c:v>-7.5971612768083334</c:v>
              </c:pt>
              <c:pt idx="57">
                <c:v>-7.5971612768083334</c:v>
              </c:pt>
              <c:pt idx="58">
                <c:v>-12.263827943475</c:v>
              </c:pt>
              <c:pt idx="59">
                <c:v>-13.263827943475</c:v>
              </c:pt>
              <c:pt idx="60">
                <c:v>-12.263827943475</c:v>
              </c:pt>
              <c:pt idx="61">
                <c:v>-8.2638279434750004</c:v>
              </c:pt>
              <c:pt idx="62">
                <c:v>-5.9304946101416673</c:v>
              </c:pt>
              <c:pt idx="63">
                <c:v>-5.2638279434750004</c:v>
              </c:pt>
              <c:pt idx="64">
                <c:v>-5.2638279434750004</c:v>
              </c:pt>
              <c:pt idx="65">
                <c:v>-5.5971612768083334</c:v>
              </c:pt>
              <c:pt idx="66">
                <c:v>-6.9304946101416673</c:v>
              </c:pt>
              <c:pt idx="67">
                <c:v>-8.2638279434750004</c:v>
              </c:pt>
              <c:pt idx="68">
                <c:v>-9.9304946101416665</c:v>
              </c:pt>
              <c:pt idx="69">
                <c:v>-11.263827943475</c:v>
              </c:pt>
              <c:pt idx="70">
                <c:v>-13.597161276808334</c:v>
              </c:pt>
              <c:pt idx="71">
                <c:v>-17.263827943475</c:v>
              </c:pt>
              <c:pt idx="72">
                <c:v>-20.930494610141668</c:v>
              </c:pt>
              <c:pt idx="73">
                <c:v>-22.263827943474997</c:v>
              </c:pt>
              <c:pt idx="74">
                <c:v>-21.930494610141665</c:v>
              </c:pt>
              <c:pt idx="75">
                <c:v>-22.263827943474997</c:v>
              </c:pt>
              <c:pt idx="76">
                <c:v>-18.740794336283333</c:v>
              </c:pt>
              <c:pt idx="77">
                <c:v>-15.562651691925</c:v>
              </c:pt>
              <c:pt idx="78">
                <c:v>-13.096257809766668</c:v>
              </c:pt>
              <c:pt idx="79">
                <c:v>-13.498095703600001</c:v>
              </c:pt>
              <c:pt idx="80">
                <c:v>-14.737388135033335</c:v>
              </c:pt>
              <c:pt idx="81">
                <c:v>-15.001861183900003</c:v>
              </c:pt>
              <c:pt idx="82">
                <c:v>-17.111209220133336</c:v>
              </c:pt>
              <c:pt idx="83">
                <c:v>-19.426305698833335</c:v>
              </c:pt>
              <c:pt idx="84">
                <c:v>-21.578118754266669</c:v>
              </c:pt>
              <c:pt idx="85">
                <c:v>-23.439879447666666</c:v>
              </c:pt>
              <c:pt idx="86">
                <c:v>-22.261911681033336</c:v>
              </c:pt>
              <c:pt idx="87">
                <c:v>-19.045740692633334</c:v>
              </c:pt>
              <c:pt idx="88">
                <c:v>-16.756902375999999</c:v>
              </c:pt>
              <c:pt idx="89">
                <c:v>-17.520369875766665</c:v>
              </c:pt>
              <c:pt idx="90">
                <c:v>-18.432262023733333</c:v>
              </c:pt>
              <c:pt idx="91">
                <c:v>-21.75167700696667</c:v>
              </c:pt>
              <c:pt idx="92">
                <c:v>-22.410143777966667</c:v>
              </c:pt>
              <c:pt idx="93">
                <c:v>-26.831059115300004</c:v>
              </c:pt>
              <c:pt idx="94">
                <c:v>-26.886234210233336</c:v>
              </c:pt>
              <c:pt idx="95">
                <c:v>-29.477403128033334</c:v>
              </c:pt>
              <c:pt idx="96">
                <c:v>-29.553893943366671</c:v>
              </c:pt>
              <c:pt idx="97">
                <c:v>-32.111711468366671</c:v>
              </c:pt>
              <c:pt idx="98">
                <c:v>-33.080789654100002</c:v>
              </c:pt>
              <c:pt idx="99">
                <c:v>-35.941237955866669</c:v>
              </c:pt>
              <c:pt idx="100">
                <c:v>-36.425452053800001</c:v>
              </c:pt>
              <c:pt idx="101">
                <c:v>-38.064810415633339</c:v>
              </c:pt>
              <c:pt idx="102">
                <c:v>-38.133031518800003</c:v>
              </c:pt>
              <c:pt idx="103">
                <c:v>-41.0623838482</c:v>
              </c:pt>
              <c:pt idx="104">
                <c:v>-44.243076422166666</c:v>
              </c:pt>
              <c:pt idx="105">
                <c:v>-46.904233816366663</c:v>
              </c:pt>
              <c:pt idx="106">
                <c:v>-49.841808498233341</c:v>
              </c:pt>
              <c:pt idx="107">
                <c:v>-51.550394387533338</c:v>
              </c:pt>
              <c:pt idx="108">
                <c:v>-55.015829216000007</c:v>
              </c:pt>
              <c:pt idx="109">
                <c:v>-56.276996812433339</c:v>
              </c:pt>
              <c:pt idx="110">
                <c:v>-56.291130054033339</c:v>
              </c:pt>
              <c:pt idx="111">
                <c:v>-54.997278616533343</c:v>
              </c:pt>
              <c:pt idx="112">
                <c:v>-54.248868709866677</c:v>
              </c:pt>
              <c:pt idx="113">
                <c:v>-54.086832528900004</c:v>
              </c:pt>
              <c:pt idx="114">
                <c:v>-53.870995868466672</c:v>
              </c:pt>
              <c:pt idx="115">
                <c:v>-52.521387251566665</c:v>
              </c:pt>
              <c:pt idx="116">
                <c:v>-53.790822180100001</c:v>
              </c:pt>
              <c:pt idx="117">
                <c:v>-55.181773230299996</c:v>
              </c:pt>
              <c:pt idx="118">
                <c:v>-56.652600849399995</c:v>
              </c:pt>
              <c:pt idx="119">
                <c:v>-54.664699133500001</c:v>
              </c:pt>
              <c:pt idx="120">
                <c:v>-53.43493062673334</c:v>
              </c:pt>
              <c:pt idx="121">
                <c:v>-51.601683228266666</c:v>
              </c:pt>
              <c:pt idx="122">
                <c:v>-50.282327640333335</c:v>
              </c:pt>
              <c:pt idx="123">
                <c:v>-47.040989840733324</c:v>
              </c:pt>
              <c:pt idx="124">
                <c:v>-44.162399031666666</c:v>
              </c:pt>
              <c:pt idx="125">
                <c:v>-42.063936866066669</c:v>
              </c:pt>
              <c:pt idx="126">
                <c:v>-41.54862321833334</c:v>
              </c:pt>
              <c:pt idx="127">
                <c:v>-38.834876338233336</c:v>
              </c:pt>
              <c:pt idx="128">
                <c:v>-35.576913201033335</c:v>
              </c:pt>
              <c:pt idx="129">
                <c:v>-31.2831770451</c:v>
              </c:pt>
              <c:pt idx="130">
                <c:v>-29.58353661546667</c:v>
              </c:pt>
              <c:pt idx="131">
                <c:v>-28.995072586566664</c:v>
              </c:pt>
              <c:pt idx="132">
                <c:v>-27.625589233300001</c:v>
              </c:pt>
              <c:pt idx="133">
                <c:v>-27.220707287099998</c:v>
              </c:pt>
              <c:pt idx="134">
                <c:v>-25.944616366533335</c:v>
              </c:pt>
              <c:pt idx="135">
                <c:v>-27.013878370266667</c:v>
              </c:pt>
              <c:pt idx="136">
                <c:v>-25.451903552633336</c:v>
              </c:pt>
              <c:pt idx="137">
                <c:v>-23.262104567600002</c:v>
              </c:pt>
              <c:pt idx="138">
                <c:v>-20.798557493333334</c:v>
              </c:pt>
              <c:pt idx="139">
                <c:v>-20.845624683633336</c:v>
              </c:pt>
              <c:pt idx="140">
                <c:v>-22.176546143666666</c:v>
              </c:pt>
              <c:pt idx="141">
                <c:v>-22.130441643933334</c:v>
              </c:pt>
              <c:pt idx="142">
                <c:v>-22.657123403166668</c:v>
              </c:pt>
              <c:pt idx="143">
                <c:v>-23.519022980500001</c:v>
              </c:pt>
              <c:pt idx="144">
                <c:v>-22.458586699333335</c:v>
              </c:pt>
              <c:pt idx="145">
                <c:v>-21.180270049299999</c:v>
              </c:pt>
              <c:pt idx="146">
                <c:v>-19.651123853799998</c:v>
              </c:pt>
              <c:pt idx="147">
                <c:v>-20.967006477666668</c:v>
              </c:pt>
              <c:pt idx="148">
                <c:v>-21.078375450666666</c:v>
              </c:pt>
              <c:pt idx="149">
                <c:v>-22.420429978399998</c:v>
              </c:pt>
              <c:pt idx="150">
                <c:v>-22.066171902333334</c:v>
              </c:pt>
              <c:pt idx="151">
                <c:v>-21.593437396466669</c:v>
              </c:pt>
              <c:pt idx="152">
                <c:v>-20.191701834633331</c:v>
              </c:pt>
              <c:pt idx="153">
                <c:v>-21.950812348300001</c:v>
              </c:pt>
              <c:pt idx="154">
                <c:v>-23.989735930266665</c:v>
              </c:pt>
              <c:pt idx="155">
                <c:v>-25.281380678533335</c:v>
              </c:pt>
              <c:pt idx="156">
                <c:v>-21.979081167966669</c:v>
              </c:pt>
              <c:pt idx="157">
                <c:v>-20.477313915699998</c:v>
              </c:pt>
              <c:pt idx="158">
                <c:v>-18.564136857233333</c:v>
              </c:pt>
              <c:pt idx="159">
                <c:v>-19.603462154866666</c:v>
              </c:pt>
              <c:pt idx="160">
                <c:v>-18.176212647566668</c:v>
              </c:pt>
              <c:pt idx="161">
                <c:v>-18.3057770128</c:v>
              </c:pt>
              <c:pt idx="162">
                <c:v>-18.647556284766665</c:v>
              </c:pt>
              <c:pt idx="163">
                <c:v>-19.607241966999997</c:v>
              </c:pt>
              <c:pt idx="164">
                <c:v>-18.916458150299999</c:v>
              </c:pt>
            </c:numLit>
          </c:val>
          <c:smooth val="0"/>
        </c:ser>
        <c:ser>
          <c:idx val="2"/>
          <c:order val="2"/>
          <c:tx>
            <c:v>comercio</c:v>
          </c:tx>
          <c:spPr>
            <a:ln w="38100">
              <a:solidFill>
                <a:schemeClr val="accent2"/>
              </a:solidFill>
              <a:prstDash val="solid"/>
            </a:ln>
          </c:spPr>
          <c:marker>
            <c:symbol val="none"/>
          </c:marker>
          <c:dLbls>
            <c:dLbl>
              <c:idx val="21"/>
              <c:layout>
                <c:manualLayout>
                  <c:x val="0.4301870776791199"/>
                  <c:y val="0.236946150961899"/>
                </c:manualLayout>
              </c:layout>
              <c:tx>
                <c:rich>
                  <a:bodyPr/>
                  <a:lstStyle/>
                  <a:p>
                    <a:pPr>
                      <a:defRPr sz="700" b="1" i="0" u="none" strike="noStrike" baseline="0">
                        <a:solidFill>
                          <a:schemeClr val="accent2"/>
                        </a:solidFill>
                        <a:latin typeface="Arial"/>
                        <a:ea typeface="Arial"/>
                        <a:cs typeface="Arial"/>
                      </a:defRPr>
                    </a:pPr>
                    <a:r>
                      <a:rPr lang="pt-PT" baseline="0">
                        <a:solidFill>
                          <a:schemeClr val="accent2"/>
                        </a:solidFill>
                      </a:rPr>
                      <a:t>c</a:t>
                    </a:r>
                    <a:r>
                      <a:rPr lang="pt-PT">
                        <a:solidFill>
                          <a:schemeClr val="accent2"/>
                        </a:solidFill>
                      </a:rPr>
                      <a:t>omércio</a:t>
                    </a:r>
                  </a:p>
                </c:rich>
              </c:tx>
              <c:spPr>
                <a:noFill/>
                <a:ln w="25400">
                  <a:noFill/>
                </a:ln>
              </c:spPr>
              <c:dLblPos val="r"/>
              <c:showLegendKey val="0"/>
              <c:showVal val="0"/>
              <c:showCatName val="0"/>
              <c:showSerName val="0"/>
              <c:showPercent val="0"/>
              <c:showBubbleSize val="0"/>
            </c:dLbl>
            <c:txPr>
              <a:bodyPr/>
              <a:lstStyle/>
              <a:p>
                <a:pPr>
                  <a:defRPr baseline="0">
                    <a:solidFill>
                      <a:schemeClr val="accent6"/>
                    </a:solidFill>
                  </a:defRPr>
                </a:pPr>
                <a:endParaRPr lang="pt-PT"/>
              </a:p>
            </c:txPr>
            <c:showLegendKey val="0"/>
            <c:showVal val="0"/>
            <c:showCatName val="0"/>
            <c:showSerName val="0"/>
            <c:showPercent val="0"/>
            <c:showBubbleSize val="0"/>
          </c:dLbls>
          <c:cat>
            <c:strLit>
              <c:ptCount val="178"/>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pt idx="144">
                <c:v>jan.15</c:v>
              </c:pt>
              <c:pt idx="145">
                <c:v> </c:v>
              </c:pt>
              <c:pt idx="146">
                <c:v> </c:v>
              </c:pt>
              <c:pt idx="147">
                <c:v> </c:v>
              </c:pt>
              <c:pt idx="148">
                <c:v> </c:v>
              </c:pt>
              <c:pt idx="149">
                <c:v> </c:v>
              </c:pt>
              <c:pt idx="150">
                <c:v>jul.15</c:v>
              </c:pt>
              <c:pt idx="151">
                <c:v> </c:v>
              </c:pt>
              <c:pt idx="152">
                <c:v> </c:v>
              </c:pt>
              <c:pt idx="153">
                <c:v> </c:v>
              </c:pt>
              <c:pt idx="154">
                <c:v> </c:v>
              </c:pt>
              <c:pt idx="155">
                <c:v> </c:v>
              </c:pt>
              <c:pt idx="156">
                <c:v>jan.16</c:v>
              </c:pt>
              <c:pt idx="157">
                <c:v> </c:v>
              </c:pt>
              <c:pt idx="158">
                <c:v> </c:v>
              </c:pt>
              <c:pt idx="159">
                <c:v> </c:v>
              </c:pt>
              <c:pt idx="160">
                <c:v> </c:v>
              </c:pt>
              <c:pt idx="161">
                <c:v> </c:v>
              </c:pt>
              <c:pt idx="162">
                <c:v>jul.16</c:v>
              </c:pt>
              <c:pt idx="163">
                <c:v> </c:v>
              </c:pt>
              <c:pt idx="164">
                <c:v> </c:v>
              </c:pt>
              <c:pt idx="165">
                <c:v> </c:v>
              </c:pt>
              <c:pt idx="166">
                <c:v> </c:v>
              </c:pt>
              <c:pt idx="167">
                <c:v> </c:v>
              </c:pt>
              <c:pt idx="168">
                <c:v> </c:v>
              </c:pt>
              <c:pt idx="169">
                <c:v> </c:v>
              </c:pt>
              <c:pt idx="170">
                <c:v> </c:v>
              </c:pt>
              <c:pt idx="171">
                <c:v> </c:v>
              </c:pt>
              <c:pt idx="172">
                <c:v> </c:v>
              </c:pt>
              <c:pt idx="173">
                <c:v> </c:v>
              </c:pt>
              <c:pt idx="174">
                <c:v> </c:v>
              </c:pt>
              <c:pt idx="175">
                <c:v> </c:v>
              </c:pt>
              <c:pt idx="176">
                <c:v> </c:v>
              </c:pt>
              <c:pt idx="177">
                <c:v> </c:v>
              </c:pt>
            </c:strLit>
          </c:cat>
          <c:val>
            <c:numLit>
              <c:formatCode>0.0</c:formatCode>
              <c:ptCount val="165"/>
              <c:pt idx="0">
                <c:v>-8.1040474427487172</c:v>
              </c:pt>
              <c:pt idx="1">
                <c:v>-7.7091756478769229</c:v>
              </c:pt>
              <c:pt idx="2">
                <c:v>-8.1476371863384625</c:v>
              </c:pt>
              <c:pt idx="3">
                <c:v>-9.2860987247999986</c:v>
              </c:pt>
              <c:pt idx="4">
                <c:v>-12.752765391466667</c:v>
              </c:pt>
              <c:pt idx="5">
                <c:v>-14.519432058133333</c:v>
              </c:pt>
              <c:pt idx="6">
                <c:v>-15.81943205813333</c:v>
              </c:pt>
              <c:pt idx="7">
                <c:v>-14.152765391466666</c:v>
              </c:pt>
              <c:pt idx="8">
                <c:v>-12.119432058133333</c:v>
              </c:pt>
              <c:pt idx="9">
                <c:v>-9.7860987248000004</c:v>
              </c:pt>
              <c:pt idx="10">
                <c:v>-7.8860987248000001</c:v>
              </c:pt>
              <c:pt idx="11">
                <c:v>-8.3860987248000001</c:v>
              </c:pt>
              <c:pt idx="12">
                <c:v>-8.1527653914666676</c:v>
              </c:pt>
              <c:pt idx="13">
                <c:v>-8.0194320581333329</c:v>
              </c:pt>
              <c:pt idx="14">
                <c:v>-6.7527653914666672</c:v>
              </c:pt>
              <c:pt idx="15">
                <c:v>-5.7527653914666672</c:v>
              </c:pt>
              <c:pt idx="16">
                <c:v>-5.8860987248000001</c:v>
              </c:pt>
              <c:pt idx="17">
                <c:v>-6.352765391466666</c:v>
              </c:pt>
              <c:pt idx="18">
                <c:v>-5.6527653914666667</c:v>
              </c:pt>
              <c:pt idx="19">
                <c:v>-5.1194320581333335</c:v>
              </c:pt>
              <c:pt idx="20">
                <c:v>-4.5194320581333329</c:v>
              </c:pt>
              <c:pt idx="21">
                <c:v>-5.4860987247999988</c:v>
              </c:pt>
              <c:pt idx="22">
                <c:v>-5.9194320581333324</c:v>
              </c:pt>
              <c:pt idx="23">
                <c:v>-5.352765391466666</c:v>
              </c:pt>
              <c:pt idx="24">
                <c:v>-3.6860987248000003</c:v>
              </c:pt>
              <c:pt idx="25">
                <c:v>-3.5860987247999998</c:v>
              </c:pt>
              <c:pt idx="26">
                <c:v>-4.0860987248000002</c:v>
              </c:pt>
              <c:pt idx="27">
                <c:v>-5.4860987247999988</c:v>
              </c:pt>
              <c:pt idx="28">
                <c:v>-6.6860987247999999</c:v>
              </c:pt>
              <c:pt idx="29">
                <c:v>-8.219432058133334</c:v>
              </c:pt>
              <c:pt idx="30">
                <c:v>-8.8194320581333319</c:v>
              </c:pt>
              <c:pt idx="31">
                <c:v>-8.8527653914666669</c:v>
              </c:pt>
              <c:pt idx="32">
                <c:v>-9.186098724799999</c:v>
              </c:pt>
              <c:pt idx="33">
                <c:v>-10.8860987248</c:v>
              </c:pt>
              <c:pt idx="34">
                <c:v>-11.519432058133333</c:v>
              </c:pt>
              <c:pt idx="35">
                <c:v>-12.586098724800001</c:v>
              </c:pt>
              <c:pt idx="36">
                <c:v>-11.819432058133335</c:v>
              </c:pt>
              <c:pt idx="37">
                <c:v>-10.952765391466665</c:v>
              </c:pt>
              <c:pt idx="38">
                <c:v>-9.0527653914666661</c:v>
              </c:pt>
              <c:pt idx="39">
                <c:v>-8.219432058133334</c:v>
              </c:pt>
              <c:pt idx="40">
                <c:v>-8.186098724799999</c:v>
              </c:pt>
              <c:pt idx="41">
                <c:v>-6.2860987247999995</c:v>
              </c:pt>
              <c:pt idx="42">
                <c:v>-3.5194320581333334</c:v>
              </c:pt>
              <c:pt idx="43">
                <c:v>-1.1527653914666673</c:v>
              </c:pt>
              <c:pt idx="44">
                <c:v>-1.8527653914666671</c:v>
              </c:pt>
              <c:pt idx="45">
                <c:v>-1.2527653914666668</c:v>
              </c:pt>
              <c:pt idx="46">
                <c:v>-1.552765391466667</c:v>
              </c:pt>
              <c:pt idx="47">
                <c:v>-1.4527653914666667</c:v>
              </c:pt>
              <c:pt idx="48">
                <c:v>-2.8194320581333332</c:v>
              </c:pt>
              <c:pt idx="49">
                <c:v>-2.1860987247999994</c:v>
              </c:pt>
              <c:pt idx="50">
                <c:v>-0.28609872480000026</c:v>
              </c:pt>
              <c:pt idx="51">
                <c:v>0.91390127519999964</c:v>
              </c:pt>
              <c:pt idx="52">
                <c:v>1.6139012751999993</c:v>
              </c:pt>
              <c:pt idx="53">
                <c:v>0.81390127519999966</c:v>
              </c:pt>
              <c:pt idx="54">
                <c:v>-1.2860987247999998</c:v>
              </c:pt>
              <c:pt idx="55">
                <c:v>-1.9527653914666665</c:v>
              </c:pt>
              <c:pt idx="56">
                <c:v>-2.1527653914666662</c:v>
              </c:pt>
              <c:pt idx="57">
                <c:v>-8.6098724800000401E-2</c:v>
              </c:pt>
              <c:pt idx="58">
                <c:v>0.24723460853333293</c:v>
              </c:pt>
              <c:pt idx="59">
                <c:v>-1.0194320581333332</c:v>
              </c:pt>
              <c:pt idx="60">
                <c:v>-1.9527653914666665</c:v>
              </c:pt>
              <c:pt idx="61">
                <c:v>-2.619432058133333</c:v>
              </c:pt>
              <c:pt idx="62">
                <c:v>-1.2194320581333336</c:v>
              </c:pt>
              <c:pt idx="63">
                <c:v>-1.3527653914666669</c:v>
              </c:pt>
              <c:pt idx="64">
                <c:v>-5.2765391466666887E-2</c:v>
              </c:pt>
              <c:pt idx="65">
                <c:v>-0.65276539146666712</c:v>
              </c:pt>
              <c:pt idx="66">
                <c:v>-1.5860987248000005</c:v>
              </c:pt>
              <c:pt idx="67">
                <c:v>-3.6527653914666671</c:v>
              </c:pt>
              <c:pt idx="68">
                <c:v>-4.4527653914666665</c:v>
              </c:pt>
              <c:pt idx="69">
                <c:v>-4.5860987247999994</c:v>
              </c:pt>
              <c:pt idx="70">
                <c:v>-5.9860987247999988</c:v>
              </c:pt>
              <c:pt idx="71">
                <c:v>-9.6860987248000008</c:v>
              </c:pt>
              <c:pt idx="72">
                <c:v>-13.119432058133334</c:v>
              </c:pt>
              <c:pt idx="73">
                <c:v>-15.652765391466668</c:v>
              </c:pt>
              <c:pt idx="74">
                <c:v>-15.186098724799999</c:v>
              </c:pt>
              <c:pt idx="75">
                <c:v>-13.586098724799998</c:v>
              </c:pt>
              <c:pt idx="76">
                <c:v>-12.004445368994444</c:v>
              </c:pt>
              <c:pt idx="77">
                <c:v>-10.130359242955555</c:v>
              </c:pt>
              <c:pt idx="78">
                <c:v>-9.4492430280499988</c:v>
              </c:pt>
              <c:pt idx="79">
                <c:v>-8.7906706932500001</c:v>
              </c:pt>
              <c:pt idx="80">
                <c:v>-7.4581547794499992</c:v>
              </c:pt>
              <c:pt idx="81">
                <c:v>-6.3650940749833325</c:v>
              </c:pt>
              <c:pt idx="82">
                <c:v>-6.3440823340500003</c:v>
              </c:pt>
              <c:pt idx="83">
                <c:v>-7.4943108493166664</c:v>
              </c:pt>
              <c:pt idx="84">
                <c:v>-9.91794767855</c:v>
              </c:pt>
              <c:pt idx="85">
                <c:v>-9.5545227655500007</c:v>
              </c:pt>
              <c:pt idx="86">
                <c:v>-8.4700582512166651</c:v>
              </c:pt>
              <c:pt idx="87">
                <c:v>-7.1121101176166661</c:v>
              </c:pt>
              <c:pt idx="88">
                <c:v>-8.0143886679499996</c:v>
              </c:pt>
              <c:pt idx="89">
                <c:v>-8.3356401563833327</c:v>
              </c:pt>
              <c:pt idx="90">
                <c:v>-8.8159986338166672</c:v>
              </c:pt>
              <c:pt idx="91">
                <c:v>-8.335969052216667</c:v>
              </c:pt>
              <c:pt idx="92">
                <c:v>-8.6543275176499996</c:v>
              </c:pt>
              <c:pt idx="93">
                <c:v>-9.1185087638833338</c:v>
              </c:pt>
              <c:pt idx="94">
                <c:v>-9.5887578386833336</c:v>
              </c:pt>
              <c:pt idx="95">
                <c:v>-10.948681085283333</c:v>
              </c:pt>
              <c:pt idx="96">
                <c:v>-10.519867030916666</c:v>
              </c:pt>
              <c:pt idx="97">
                <c:v>-10.789800831550002</c:v>
              </c:pt>
              <c:pt idx="98">
                <c:v>-8.8863341988166642</c:v>
              </c:pt>
              <c:pt idx="99">
                <c:v>-9.4630732877833328</c:v>
              </c:pt>
              <c:pt idx="100">
                <c:v>-10.956513394116664</c:v>
              </c:pt>
              <c:pt idx="101">
                <c:v>-14.615652629783332</c:v>
              </c:pt>
              <c:pt idx="102">
                <c:v>-15.823450298816665</c:v>
              </c:pt>
              <c:pt idx="103">
                <c:v>-15.582157403583333</c:v>
              </c:pt>
              <c:pt idx="104">
                <c:v>-16.190210647749996</c:v>
              </c:pt>
              <c:pt idx="105">
                <c:v>-18.45471216935</c:v>
              </c:pt>
              <c:pt idx="106">
                <c:v>-21.113405515183334</c:v>
              </c:pt>
              <c:pt idx="107">
                <c:v>-23.288456443016667</c:v>
              </c:pt>
              <c:pt idx="108">
                <c:v>-24.929936652883338</c:v>
              </c:pt>
              <c:pt idx="109">
                <c:v>-24.286358777050001</c:v>
              </c:pt>
              <c:pt idx="110">
                <c:v>-23.788426029783334</c:v>
              </c:pt>
              <c:pt idx="111">
                <c:v>-23.272776594616669</c:v>
              </c:pt>
              <c:pt idx="112">
                <c:v>-24.213590913716668</c:v>
              </c:pt>
              <c:pt idx="113">
                <c:v>-23.363153132516668</c:v>
              </c:pt>
              <c:pt idx="114">
                <c:v>-21.980234977983333</c:v>
              </c:pt>
              <c:pt idx="115">
                <c:v>-22.265462504716666</c:v>
              </c:pt>
              <c:pt idx="116">
                <c:v>-23.527050631383332</c:v>
              </c:pt>
              <c:pt idx="117">
                <c:v>-26.537506027383333</c:v>
              </c:pt>
              <c:pt idx="118">
                <c:v>-27.169012394416669</c:v>
              </c:pt>
              <c:pt idx="119">
                <c:v>-26.723079931750004</c:v>
              </c:pt>
              <c:pt idx="120">
                <c:v>-25.76331447275</c:v>
              </c:pt>
              <c:pt idx="121">
                <c:v>-24.742404065716666</c:v>
              </c:pt>
              <c:pt idx="122">
                <c:v>-23.268267051316666</c:v>
              </c:pt>
              <c:pt idx="123">
                <c:v>-21.416302700916663</c:v>
              </c:pt>
              <c:pt idx="124">
                <c:v>-19.458413919516666</c:v>
              </c:pt>
              <c:pt idx="125">
                <c:v>-18.439670269649998</c:v>
              </c:pt>
              <c:pt idx="126">
                <c:v>-16.438867137783333</c:v>
              </c:pt>
              <c:pt idx="127">
                <c:v>-15.429942868283334</c:v>
              </c:pt>
              <c:pt idx="128">
                <c:v>-15.569701515049999</c:v>
              </c:pt>
              <c:pt idx="129">
                <c:v>-16.311112317416669</c:v>
              </c:pt>
              <c:pt idx="130">
                <c:v>-15.633085954983335</c:v>
              </c:pt>
              <c:pt idx="131">
                <c:v>-13.829632789716667</c:v>
              </c:pt>
              <c:pt idx="132">
                <c:v>-11.052802748083332</c:v>
              </c:pt>
              <c:pt idx="133">
                <c:v>-9.6400164076500001</c:v>
              </c:pt>
              <c:pt idx="134">
                <c:v>-7.7715650728499996</c:v>
              </c:pt>
              <c:pt idx="135">
                <c:v>-6.6764433499833329</c:v>
              </c:pt>
              <c:pt idx="136">
                <c:v>-5.4658717801833339</c:v>
              </c:pt>
              <c:pt idx="137">
                <c:v>-3.927421434916667</c:v>
              </c:pt>
              <c:pt idx="138">
                <c:v>-3.0160626397500003</c:v>
              </c:pt>
              <c:pt idx="139">
                <c:v>-3.2217370975833339</c:v>
              </c:pt>
              <c:pt idx="140">
                <c:v>-2.9645920170166669</c:v>
              </c:pt>
              <c:pt idx="141">
                <c:v>-2.9057144275166671</c:v>
              </c:pt>
              <c:pt idx="142">
                <c:v>-1.7386548828500004</c:v>
              </c:pt>
              <c:pt idx="143">
                <c:v>-2.2495318381833336</c:v>
              </c:pt>
              <c:pt idx="144">
                <c:v>-1.9936605759500001</c:v>
              </c:pt>
              <c:pt idx="145">
                <c:v>-1.9300925395833335</c:v>
              </c:pt>
              <c:pt idx="146">
                <c:v>-1.2804295022166667</c:v>
              </c:pt>
              <c:pt idx="147">
                <c:v>-0.42512152958333332</c:v>
              </c:pt>
              <c:pt idx="148">
                <c:v>0.88912686087777759</c:v>
              </c:pt>
              <c:pt idx="149">
                <c:v>2.1524881626055556</c:v>
              </c:pt>
              <c:pt idx="150">
                <c:v>2.7228620930666665</c:v>
              </c:pt>
              <c:pt idx="151">
                <c:v>2.7447702499666669</c:v>
              </c:pt>
              <c:pt idx="152">
                <c:v>1.3688943829</c:v>
              </c:pt>
              <c:pt idx="153">
                <c:v>0.81094439386666661</c:v>
              </c:pt>
              <c:pt idx="154">
                <c:v>-0.24249385516666666</c:v>
              </c:pt>
              <c:pt idx="155">
                <c:v>0.3164522121333333</c:v>
              </c:pt>
              <c:pt idx="156">
                <c:v>0.69767901589999992</c:v>
              </c:pt>
              <c:pt idx="157">
                <c:v>0.76034929933333328</c:v>
              </c:pt>
              <c:pt idx="158">
                <c:v>1.2027232002666668</c:v>
              </c:pt>
              <c:pt idx="159">
                <c:v>1.6044117854</c:v>
              </c:pt>
              <c:pt idx="160">
                <c:v>2.9680134323666665</c:v>
              </c:pt>
              <c:pt idx="161">
                <c:v>3.0651380337333332</c:v>
              </c:pt>
              <c:pt idx="162">
                <c:v>3.1187361580333337</c:v>
              </c:pt>
              <c:pt idx="163">
                <c:v>1.6663340543333334</c:v>
              </c:pt>
              <c:pt idx="164">
                <c:v>0.77182998366666655</c:v>
              </c:pt>
            </c:numLit>
          </c:val>
          <c:smooth val="0"/>
        </c:ser>
        <c:ser>
          <c:idx val="3"/>
          <c:order val="3"/>
          <c:tx>
            <c:v>servicos</c:v>
          </c:tx>
          <c:spPr>
            <a:ln w="25400">
              <a:solidFill>
                <a:srgbClr val="333333"/>
              </a:solidFill>
              <a:prstDash val="solid"/>
            </a:ln>
          </c:spPr>
          <c:marker>
            <c:symbol val="none"/>
          </c:marker>
          <c:dLbls>
            <c:dLbl>
              <c:idx val="20"/>
              <c:layout>
                <c:manualLayout>
                  <c:x val="0.11421646762239826"/>
                  <c:y val="0.20090738657667792"/>
                </c:manualLayout>
              </c:layout>
              <c:tx>
                <c:rich>
                  <a:bodyPr/>
                  <a:lstStyle/>
                  <a:p>
                    <a:pPr>
                      <a:defRPr sz="800" b="0" i="0" u="none" strike="noStrike" baseline="0">
                        <a:solidFill>
                          <a:srgbClr val="000000"/>
                        </a:solidFill>
                        <a:latin typeface="Arial"/>
                        <a:ea typeface="Arial"/>
                        <a:cs typeface="Arial"/>
                      </a:defRPr>
                    </a:pPr>
                    <a:r>
                      <a:rPr lang="pt-PT" sz="700" b="1" i="0" u="none" strike="noStrike" baseline="0">
                        <a:solidFill>
                          <a:srgbClr val="000000"/>
                        </a:solidFill>
                        <a:latin typeface="Arial"/>
                        <a:cs typeface="Arial"/>
                      </a:rPr>
                      <a:t>serviços</a:t>
                    </a:r>
                    <a:r>
                      <a:rPr lang="pt-PT" sz="800" b="1" i="0" u="none" strike="noStrike" baseline="0">
                        <a:solidFill>
                          <a:srgbClr val="000000"/>
                        </a:solidFill>
                        <a:latin typeface="Arial"/>
                        <a:cs typeface="Arial"/>
                      </a:rPr>
                      <a:t> </a:t>
                    </a:r>
                    <a:r>
                      <a:rPr lang="pt-PT" sz="600" b="0" i="0" u="none" strike="noStrike" baseline="0">
                        <a:solidFill>
                          <a:srgbClr val="000000"/>
                        </a:solidFill>
                        <a:latin typeface="Arial"/>
                        <a:cs typeface="Arial"/>
                      </a:rPr>
                      <a:t>(2)</a:t>
                    </a:r>
                  </a:p>
                </c:rich>
              </c:tx>
              <c:spPr>
                <a:noFill/>
                <a:ln w="25400">
                  <a:noFill/>
                </a:ln>
              </c:spPr>
              <c:dLblPos val="r"/>
              <c:showLegendKey val="0"/>
              <c:showVal val="0"/>
              <c:showCatName val="0"/>
              <c:showSerName val="0"/>
              <c:showPercent val="0"/>
              <c:showBubbleSize val="0"/>
            </c:dLbl>
            <c:showLegendKey val="0"/>
            <c:showVal val="0"/>
            <c:showCatName val="0"/>
            <c:showSerName val="0"/>
            <c:showPercent val="0"/>
            <c:showBubbleSize val="0"/>
          </c:dLbls>
          <c:cat>
            <c:strLit>
              <c:ptCount val="178"/>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pt idx="144">
                <c:v>jan.15</c:v>
              </c:pt>
              <c:pt idx="145">
                <c:v> </c:v>
              </c:pt>
              <c:pt idx="146">
                <c:v> </c:v>
              </c:pt>
              <c:pt idx="147">
                <c:v> </c:v>
              </c:pt>
              <c:pt idx="148">
                <c:v> </c:v>
              </c:pt>
              <c:pt idx="149">
                <c:v> </c:v>
              </c:pt>
              <c:pt idx="150">
                <c:v>jul.15</c:v>
              </c:pt>
              <c:pt idx="151">
                <c:v> </c:v>
              </c:pt>
              <c:pt idx="152">
                <c:v> </c:v>
              </c:pt>
              <c:pt idx="153">
                <c:v> </c:v>
              </c:pt>
              <c:pt idx="154">
                <c:v> </c:v>
              </c:pt>
              <c:pt idx="155">
                <c:v> </c:v>
              </c:pt>
              <c:pt idx="156">
                <c:v>jan.16</c:v>
              </c:pt>
              <c:pt idx="157">
                <c:v> </c:v>
              </c:pt>
              <c:pt idx="158">
                <c:v> </c:v>
              </c:pt>
              <c:pt idx="159">
                <c:v> </c:v>
              </c:pt>
              <c:pt idx="160">
                <c:v> </c:v>
              </c:pt>
              <c:pt idx="161">
                <c:v> </c:v>
              </c:pt>
              <c:pt idx="162">
                <c:v>jul.16</c:v>
              </c:pt>
              <c:pt idx="163">
                <c:v> </c:v>
              </c:pt>
              <c:pt idx="164">
                <c:v> </c:v>
              </c:pt>
              <c:pt idx="165">
                <c:v> </c:v>
              </c:pt>
              <c:pt idx="166">
                <c:v> </c:v>
              </c:pt>
              <c:pt idx="167">
                <c:v> </c:v>
              </c:pt>
              <c:pt idx="168">
                <c:v> </c:v>
              </c:pt>
              <c:pt idx="169">
                <c:v> </c:v>
              </c:pt>
              <c:pt idx="170">
                <c:v> </c:v>
              </c:pt>
              <c:pt idx="171">
                <c:v> </c:v>
              </c:pt>
              <c:pt idx="172">
                <c:v> </c:v>
              </c:pt>
              <c:pt idx="173">
                <c:v> </c:v>
              </c:pt>
              <c:pt idx="174">
                <c:v> </c:v>
              </c:pt>
              <c:pt idx="175">
                <c:v> </c:v>
              </c:pt>
              <c:pt idx="176">
                <c:v> </c:v>
              </c:pt>
              <c:pt idx="177">
                <c:v> </c:v>
              </c:pt>
            </c:strLit>
          </c:cat>
          <c:val>
            <c:numLit>
              <c:formatCode>0.0</c:formatCode>
              <c:ptCount val="165"/>
              <c:pt idx="0">
                <c:v>-16.016376869333332</c:v>
              </c:pt>
              <c:pt idx="1">
                <c:v>-14.174660754666666</c:v>
              </c:pt>
              <c:pt idx="2">
                <c:v>-16.303847729666668</c:v>
              </c:pt>
              <c:pt idx="3">
                <c:v>-21.544938962999996</c:v>
              </c:pt>
              <c:pt idx="4">
                <c:v>-24.122387138333334</c:v>
              </c:pt>
              <c:pt idx="5">
                <c:v>-25.199872385666666</c:v>
              </c:pt>
              <c:pt idx="6">
                <c:v>-17.292828426</c:v>
              </c:pt>
              <c:pt idx="7">
                <c:v>-17.347122313666663</c:v>
              </c:pt>
              <c:pt idx="8">
                <c:v>-13.616486837666665</c:v>
              </c:pt>
              <c:pt idx="9">
                <c:v>-13.302226210333332</c:v>
              </c:pt>
              <c:pt idx="10">
                <c:v>-10.996405345666668</c:v>
              </c:pt>
              <c:pt idx="11">
                <c:v>-12.475131091</c:v>
              </c:pt>
              <c:pt idx="12">
                <c:v>-13.203672558333331</c:v>
              </c:pt>
              <c:pt idx="13">
                <c:v>-14.827751629999996</c:v>
              </c:pt>
              <c:pt idx="14">
                <c:v>-11.449967592333332</c:v>
              </c:pt>
              <c:pt idx="15">
                <c:v>-12.790163307999999</c:v>
              </c:pt>
              <c:pt idx="16">
                <c:v>-9.9092232753333338</c:v>
              </c:pt>
              <c:pt idx="17">
                <c:v>-9.8904226840000007</c:v>
              </c:pt>
              <c:pt idx="18">
                <c:v>-4.9010320653333341</c:v>
              </c:pt>
              <c:pt idx="19">
                <c:v>-3.4059449443333336</c:v>
              </c:pt>
              <c:pt idx="20">
                <c:v>-3.6393319456666671</c:v>
              </c:pt>
              <c:pt idx="21">
                <c:v>-8.0422682019999989</c:v>
              </c:pt>
              <c:pt idx="22">
                <c:v>-8.1156683873333311</c:v>
              </c:pt>
              <c:pt idx="23">
                <c:v>-5.8046273663333317</c:v>
              </c:pt>
              <c:pt idx="24">
                <c:v>-0.54962763799999959</c:v>
              </c:pt>
              <c:pt idx="25">
                <c:v>1.2393340259999996</c:v>
              </c:pt>
              <c:pt idx="26">
                <c:v>1.400963972999999</c:v>
              </c:pt>
              <c:pt idx="27">
                <c:v>0.14309237499999972</c:v>
              </c:pt>
              <c:pt idx="28">
                <c:v>-3.5349890830000006</c:v>
              </c:pt>
              <c:pt idx="29">
                <c:v>-9.3396816526666644</c:v>
              </c:pt>
              <c:pt idx="30">
                <c:v>-13.425272105666664</c:v>
              </c:pt>
              <c:pt idx="31">
                <c:v>-14.008807951</c:v>
              </c:pt>
              <c:pt idx="32">
                <c:v>-10.008108992666667</c:v>
              </c:pt>
              <c:pt idx="33">
                <c:v>-7.7471351486666657</c:v>
              </c:pt>
              <c:pt idx="34">
                <c:v>-7.055066801999998</c:v>
              </c:pt>
              <c:pt idx="35">
                <c:v>-4.5404260786666653</c:v>
              </c:pt>
              <c:pt idx="36">
                <c:v>-5.0472666013333329</c:v>
              </c:pt>
              <c:pt idx="37">
                <c:v>-5.9546142906666679</c:v>
              </c:pt>
              <c:pt idx="38">
                <c:v>-10.286709699000001</c:v>
              </c:pt>
              <c:pt idx="39">
                <c:v>-8.7879518326666659</c:v>
              </c:pt>
              <c:pt idx="40">
                <c:v>-5.2194589433333345</c:v>
              </c:pt>
              <c:pt idx="41">
                <c:v>-1.9798181506666674</c:v>
              </c:pt>
              <c:pt idx="42">
                <c:v>-1.8418923960000004</c:v>
              </c:pt>
              <c:pt idx="43">
                <c:v>-4.0271400496666665</c:v>
              </c:pt>
              <c:pt idx="44">
                <c:v>-7.855960163999999</c:v>
              </c:pt>
              <c:pt idx="45">
                <c:v>-10.552612018666666</c:v>
              </c:pt>
              <c:pt idx="46">
                <c:v>-11.050716439666667</c:v>
              </c:pt>
              <c:pt idx="47">
                <c:v>-11.057651480666669</c:v>
              </c:pt>
              <c:pt idx="48">
                <c:v>-10.863142847333334</c:v>
              </c:pt>
              <c:pt idx="49">
                <c:v>-6.9240618036666675</c:v>
              </c:pt>
              <c:pt idx="50">
                <c:v>-6.0358799490000008</c:v>
              </c:pt>
              <c:pt idx="51">
                <c:v>-6.5909712903333331</c:v>
              </c:pt>
              <c:pt idx="52">
                <c:v>-10.925792713333331</c:v>
              </c:pt>
              <c:pt idx="53">
                <c:v>-13.793384204666665</c:v>
              </c:pt>
              <c:pt idx="54">
                <c:v>-13.798110927333333</c:v>
              </c:pt>
              <c:pt idx="55">
                <c:v>-10.840179011999998</c:v>
              </c:pt>
              <c:pt idx="56">
                <c:v>-6.8066718929999999</c:v>
              </c:pt>
              <c:pt idx="57">
                <c:v>-4.6457174949999986</c:v>
              </c:pt>
              <c:pt idx="58">
                <c:v>-6.5381893103333324</c:v>
              </c:pt>
              <c:pt idx="59">
                <c:v>-6.6771424109999984</c:v>
              </c:pt>
              <c:pt idx="60">
                <c:v>-6.0199418946666654</c:v>
              </c:pt>
              <c:pt idx="61">
                <c:v>-5.575325434999999</c:v>
              </c:pt>
              <c:pt idx="62">
                <c:v>-5.6229730606666664</c:v>
              </c:pt>
              <c:pt idx="63">
                <c:v>-3.7647028019999991</c:v>
              </c:pt>
              <c:pt idx="64">
                <c:v>-4.8301849749999999</c:v>
              </c:pt>
              <c:pt idx="65">
                <c:v>-2.4317183893333332</c:v>
              </c:pt>
              <c:pt idx="66">
                <c:v>-6.1688286989999996</c:v>
              </c:pt>
              <c:pt idx="67">
                <c:v>-7.5542070473333327</c:v>
              </c:pt>
              <c:pt idx="68">
                <c:v>-8.0388007749999986</c:v>
              </c:pt>
              <c:pt idx="69">
                <c:v>-9.8166039626666635</c:v>
              </c:pt>
              <c:pt idx="70">
                <c:v>-9.5760480369999996</c:v>
              </c:pt>
              <c:pt idx="71">
                <c:v>-12.064980301666665</c:v>
              </c:pt>
              <c:pt idx="72">
                <c:v>-11.131399070666667</c:v>
              </c:pt>
              <c:pt idx="73">
                <c:v>-10.831735255333333</c:v>
              </c:pt>
              <c:pt idx="74">
                <c:v>-11.917774348</c:v>
              </c:pt>
              <c:pt idx="75">
                <c:v>-9.3331666779999995</c:v>
              </c:pt>
              <c:pt idx="76">
                <c:v>-7.2031906715555563</c:v>
              </c:pt>
              <c:pt idx="77">
                <c:v>-4.4973416214444439</c:v>
              </c:pt>
              <c:pt idx="78">
                <c:v>-3.4744103443333327</c:v>
              </c:pt>
              <c:pt idx="79">
                <c:v>-2.0876649416666662</c:v>
              </c:pt>
              <c:pt idx="80">
                <c:v>-1.6512534483333328</c:v>
              </c:pt>
              <c:pt idx="81">
                <c:v>0.19671659466666705</c:v>
              </c:pt>
              <c:pt idx="82">
                <c:v>0.66594687733333391</c:v>
              </c:pt>
              <c:pt idx="83">
                <c:v>1.1335159680000002</c:v>
              </c:pt>
              <c:pt idx="84">
                <c:v>5.3229310333333522E-2</c:v>
              </c:pt>
              <c:pt idx="85">
                <c:v>-0.45742249166666632</c:v>
              </c:pt>
              <c:pt idx="86">
                <c:v>0.32745879766666675</c:v>
              </c:pt>
              <c:pt idx="87">
                <c:v>-0.88569797866666666</c:v>
              </c:pt>
              <c:pt idx="88">
                <c:v>-1.2455331943333334</c:v>
              </c:pt>
              <c:pt idx="89">
                <c:v>-3.1784117036666664</c:v>
              </c:pt>
              <c:pt idx="90">
                <c:v>-2.5131325219999998</c:v>
              </c:pt>
              <c:pt idx="91">
                <c:v>-2.3768481243333333</c:v>
              </c:pt>
              <c:pt idx="92">
                <c:v>-0.89116809999999969</c:v>
              </c:pt>
              <c:pt idx="93">
                <c:v>-0.47542762499999958</c:v>
              </c:pt>
              <c:pt idx="94">
                <c:v>-0.34726796033333329</c:v>
              </c:pt>
              <c:pt idx="95">
                <c:v>-0.97722660633333325</c:v>
              </c:pt>
              <c:pt idx="96">
                <c:v>-4.0621900233333337</c:v>
              </c:pt>
              <c:pt idx="97">
                <c:v>-6.0963802296666669</c:v>
              </c:pt>
              <c:pt idx="98">
                <c:v>-8.327504999666667</c:v>
              </c:pt>
              <c:pt idx="99">
                <c:v>-9.1521214906666657</c:v>
              </c:pt>
              <c:pt idx="100">
                <c:v>-9.7350490029999985</c:v>
              </c:pt>
              <c:pt idx="101">
                <c:v>-9.4590965903333313</c:v>
              </c:pt>
              <c:pt idx="102">
                <c:v>-8.6253920216666646</c:v>
              </c:pt>
              <c:pt idx="103">
                <c:v>-8.8599030709999997</c:v>
              </c:pt>
              <c:pt idx="104">
                <c:v>-9.6472889283333334</c:v>
              </c:pt>
              <c:pt idx="105">
                <c:v>-10.962583747666669</c:v>
              </c:pt>
              <c:pt idx="106">
                <c:v>-11.961236380666668</c:v>
              </c:pt>
              <c:pt idx="107">
                <c:v>-13.253267961333334</c:v>
              </c:pt>
              <c:pt idx="108">
                <c:v>-12.779405271666667</c:v>
              </c:pt>
              <c:pt idx="109">
                <c:v>-12.101980585666666</c:v>
              </c:pt>
              <c:pt idx="110">
                <c:v>-10.976223816000001</c:v>
              </c:pt>
              <c:pt idx="111">
                <c:v>-10.662043963666667</c:v>
              </c:pt>
              <c:pt idx="112">
                <c:v>-11.956103186333332</c:v>
              </c:pt>
              <c:pt idx="113">
                <c:v>-11.828266161999998</c:v>
              </c:pt>
              <c:pt idx="114">
                <c:v>-11.237878127333333</c:v>
              </c:pt>
              <c:pt idx="115">
                <c:v>-9.6630559750000007</c:v>
              </c:pt>
              <c:pt idx="116">
                <c:v>-10.537799482666669</c:v>
              </c:pt>
              <c:pt idx="117">
                <c:v>-10.892339765333334</c:v>
              </c:pt>
              <c:pt idx="118">
                <c:v>-12.271841129666667</c:v>
              </c:pt>
              <c:pt idx="119">
                <c:v>-12.414222387999999</c:v>
              </c:pt>
              <c:pt idx="120">
                <c:v>-13.812411284333331</c:v>
              </c:pt>
              <c:pt idx="121">
                <c:v>-13.405849638666666</c:v>
              </c:pt>
              <c:pt idx="122">
                <c:v>-12.964194763333333</c:v>
              </c:pt>
              <c:pt idx="123">
                <c:v>-12.303161807333334</c:v>
              </c:pt>
              <c:pt idx="124">
                <c:v>-13.317371287999999</c:v>
              </c:pt>
              <c:pt idx="125">
                <c:v>-12.398752081333333</c:v>
              </c:pt>
              <c:pt idx="126">
                <c:v>-11.139412169333333</c:v>
              </c:pt>
              <c:pt idx="127">
                <c:v>-7.9542913539999995</c:v>
              </c:pt>
              <c:pt idx="128">
                <c:v>-6.9352083669999987</c:v>
              </c:pt>
              <c:pt idx="129">
                <c:v>-5.7880596866666663</c:v>
              </c:pt>
              <c:pt idx="130">
                <c:v>-5.261329685999999</c:v>
              </c:pt>
              <c:pt idx="131">
                <c:v>-4.0159312529999998</c:v>
              </c:pt>
              <c:pt idx="132">
                <c:v>-1.398372946333333</c:v>
              </c:pt>
              <c:pt idx="133">
                <c:v>0.40617212099999983</c:v>
              </c:pt>
              <c:pt idx="134">
                <c:v>1.1485362853333334</c:v>
              </c:pt>
              <c:pt idx="135">
                <c:v>0.6117735820000002</c:v>
              </c:pt>
              <c:pt idx="136">
                <c:v>0.55573735466666696</c:v>
              </c:pt>
              <c:pt idx="137">
                <c:v>0.65234632166666684</c:v>
              </c:pt>
              <c:pt idx="138">
                <c:v>-6.9622007333333194E-2</c:v>
              </c:pt>
              <c:pt idx="139">
                <c:v>-7.4455832000000013E-2</c:v>
              </c:pt>
              <c:pt idx="140">
                <c:v>0.57299463533333361</c:v>
              </c:pt>
              <c:pt idx="141">
                <c:v>1.0957077446666672</c:v>
              </c:pt>
              <c:pt idx="142">
                <c:v>3.118651863333334</c:v>
              </c:pt>
              <c:pt idx="143">
                <c:v>2.3611370516666677</c:v>
              </c:pt>
              <c:pt idx="144">
                <c:v>3.8433967576666674</c:v>
              </c:pt>
              <c:pt idx="145">
                <c:v>2.0876409233333337</c:v>
              </c:pt>
              <c:pt idx="146">
                <c:v>2.8064237713333338</c:v>
              </c:pt>
              <c:pt idx="147">
                <c:v>1.7028156160000005</c:v>
              </c:pt>
              <c:pt idx="148">
                <c:v>2.6532000348888896</c:v>
              </c:pt>
              <c:pt idx="149">
                <c:v>2.4450747737777783</c:v>
              </c:pt>
              <c:pt idx="150">
                <c:v>3.8285954409999996</c:v>
              </c:pt>
              <c:pt idx="151">
                <c:v>3.0099791606666666</c:v>
              </c:pt>
              <c:pt idx="152">
                <c:v>3.138964954</c:v>
              </c:pt>
              <c:pt idx="153">
                <c:v>2.3455802703333335</c:v>
              </c:pt>
              <c:pt idx="154">
                <c:v>2.9517395423333332</c:v>
              </c:pt>
              <c:pt idx="155">
                <c:v>3.7240526173333333</c:v>
              </c:pt>
              <c:pt idx="156">
                <c:v>3.4176264306666666</c:v>
              </c:pt>
              <c:pt idx="157">
                <c:v>4.2578350446666668</c:v>
              </c:pt>
              <c:pt idx="158">
                <c:v>3.5941094836666667</c:v>
              </c:pt>
              <c:pt idx="159">
                <c:v>3.8795319579999998</c:v>
              </c:pt>
              <c:pt idx="160">
                <c:v>-0.50301778899999972</c:v>
              </c:pt>
              <c:pt idx="161">
                <c:v>-0.14212509066666623</c:v>
              </c:pt>
              <c:pt idx="162">
                <c:v>-5.879620233333327E-2</c:v>
              </c:pt>
              <c:pt idx="163">
                <c:v>2.9014210089999999</c:v>
              </c:pt>
              <c:pt idx="164">
                <c:v>2.3308329410000002</c:v>
              </c:pt>
            </c:numLit>
          </c:val>
          <c:smooth val="0"/>
        </c:ser>
        <c:dLbls>
          <c:showLegendKey val="0"/>
          <c:showVal val="0"/>
          <c:showCatName val="0"/>
          <c:showSerName val="0"/>
          <c:showPercent val="0"/>
          <c:showBubbleSize val="0"/>
        </c:dLbls>
        <c:marker val="1"/>
        <c:smooth val="0"/>
        <c:axId val="102333056"/>
        <c:axId val="102355328"/>
      </c:lineChart>
      <c:catAx>
        <c:axId val="102333056"/>
        <c:scaling>
          <c:orientation val="minMax"/>
        </c:scaling>
        <c:delete val="0"/>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102355328"/>
        <c:crosses val="autoZero"/>
        <c:auto val="1"/>
        <c:lblAlgn val="ctr"/>
        <c:lblOffset val="100"/>
        <c:tickLblSkip val="1"/>
        <c:tickMarkSkip val="1"/>
        <c:noMultiLvlLbl val="0"/>
      </c:catAx>
      <c:valAx>
        <c:axId val="102355328"/>
        <c:scaling>
          <c:orientation val="minMax"/>
          <c:max val="6"/>
          <c:min val="-60"/>
        </c:scaling>
        <c:delete val="0"/>
        <c:axPos val="l"/>
        <c:numFmt formatCode="0" sourceLinked="0"/>
        <c:majorTickMark val="none"/>
        <c:min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102333056"/>
        <c:crosses val="autoZero"/>
        <c:crossBetween val="between"/>
        <c:majorUnit val="10"/>
      </c:valAx>
      <c:spPr>
        <a:gradFill rotWithShape="0">
          <a:gsLst>
            <a:gs pos="0">
              <a:srgbClr val="EBF7FF"/>
            </a:gs>
            <a:gs pos="100000">
              <a:srgbClr val="FFFFFF"/>
            </a:gs>
          </a:gsLst>
          <a:lin ang="5400000" scaled="1"/>
        </a:gradFill>
        <a:ln w="25400">
          <a:noFill/>
        </a:ln>
      </c:spPr>
    </c:plotArea>
    <c:plotVisOnly val="1"/>
    <c:dispBlanksAs val="gap"/>
    <c:showDLblsOverMax val="0"/>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pt-P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beneficiários com prestações de lay-off... </a:t>
            </a:r>
          </a:p>
          <a:p>
            <a:pPr>
              <a:defRPr sz="800" b="0" i="0" u="none" strike="noStrike" baseline="0">
                <a:solidFill>
                  <a:schemeClr val="tx2"/>
                </a:solidFill>
                <a:latin typeface="Arial"/>
                <a:ea typeface="Arial"/>
                <a:cs typeface="Arial"/>
              </a:defRPr>
            </a:pPr>
            <a:endParaRPr lang="pt-PT" sz="800" b="1" i="0" u="none" strike="noStrike" baseline="0">
              <a:solidFill>
                <a:schemeClr val="tx2"/>
              </a:solidFill>
              <a:latin typeface="Arial"/>
              <a:cs typeface="Arial"/>
            </a:endParaRPr>
          </a:p>
        </c:rich>
      </c:tx>
      <c:layout>
        <c:manualLayout>
          <c:xMode val="edge"/>
          <c:yMode val="edge"/>
          <c:x val="0.16134652777777778"/>
          <c:y val="2.0442129629630001E-2"/>
        </c:manualLayout>
      </c:layout>
      <c:overlay val="0"/>
      <c:spPr>
        <a:noFill/>
        <a:ln w="25400">
          <a:noFill/>
        </a:ln>
      </c:spPr>
    </c:title>
    <c:autoTitleDeleted val="0"/>
    <c:plotArea>
      <c:layout>
        <c:manualLayout>
          <c:layoutTarget val="inner"/>
          <c:xMode val="edge"/>
          <c:yMode val="edge"/>
          <c:x val="0.11375625000000029"/>
          <c:y val="0.18251574074074356"/>
          <c:w val="0.91185410334346562"/>
          <c:h val="0.53953472222221555"/>
        </c:manualLayout>
      </c:layout>
      <c:barChart>
        <c:barDir val="col"/>
        <c:grouping val="clustered"/>
        <c:varyColors val="0"/>
        <c:ser>
          <c:idx val="0"/>
          <c:order val="0"/>
          <c:tx>
            <c:strRef>
              <c:f>'9lay_off'!$C$14:$D$14</c:f>
              <c:strCache>
                <c:ptCount val="1"/>
                <c:pt idx="0">
                  <c:v>beneficiários</c:v>
                </c:pt>
              </c:strCache>
            </c:strRef>
          </c:tx>
          <c:spPr>
            <a:solidFill>
              <a:schemeClr val="accent2"/>
            </a:solidFill>
            <a:ln w="25400">
              <a:solidFill>
                <a:schemeClr val="accent2"/>
              </a:solidFill>
              <a:prstDash val="solid"/>
            </a:ln>
          </c:spPr>
          <c:invertIfNegative val="0"/>
          <c:cat>
            <c:multiLvlStrRef>
              <c:f>'9lay_off'!$E$8:$Q$9</c:f>
              <c:multiLvlStrCache>
                <c:ptCount val="13"/>
                <c:lvl>
                  <c:pt idx="0">
                    <c:v>set.</c:v>
                  </c:pt>
                  <c:pt idx="1">
                    <c:v>out.</c:v>
                  </c:pt>
                  <c:pt idx="2">
                    <c:v>nov.</c:v>
                  </c:pt>
                  <c:pt idx="3">
                    <c:v>dez.</c:v>
                  </c:pt>
                  <c:pt idx="4">
                    <c:v>jan.</c:v>
                  </c:pt>
                  <c:pt idx="5">
                    <c:v>fev.</c:v>
                  </c:pt>
                  <c:pt idx="6">
                    <c:v>mar.</c:v>
                  </c:pt>
                  <c:pt idx="7">
                    <c:v>abr.</c:v>
                  </c:pt>
                  <c:pt idx="8">
                    <c:v>mai.</c:v>
                  </c:pt>
                  <c:pt idx="9">
                    <c:v>jun.</c:v>
                  </c:pt>
                  <c:pt idx="10">
                    <c:v>jul.</c:v>
                  </c:pt>
                  <c:pt idx="11">
                    <c:v>ago.</c:v>
                  </c:pt>
                  <c:pt idx="12">
                    <c:v>set.</c:v>
                  </c:pt>
                </c:lvl>
                <c:lvl>
                  <c:pt idx="0">
                    <c:v>2015</c:v>
                  </c:pt>
                  <c:pt idx="4">
                    <c:v>2016</c:v>
                  </c:pt>
                </c:lvl>
              </c:multiLvlStrCache>
            </c:multiLvlStrRef>
          </c:cat>
          <c:val>
            <c:numRef>
              <c:f>'9lay_off'!$E$15:$Q$15</c:f>
              <c:numCache>
                <c:formatCode>#,##0</c:formatCode>
                <c:ptCount val="13"/>
                <c:pt idx="0">
                  <c:v>423</c:v>
                </c:pt>
                <c:pt idx="1">
                  <c:v>800</c:v>
                </c:pt>
                <c:pt idx="2">
                  <c:v>1171</c:v>
                </c:pt>
                <c:pt idx="3">
                  <c:v>1614</c:v>
                </c:pt>
                <c:pt idx="4">
                  <c:v>1428</c:v>
                </c:pt>
                <c:pt idx="5">
                  <c:v>1549</c:v>
                </c:pt>
                <c:pt idx="6">
                  <c:v>1313</c:v>
                </c:pt>
                <c:pt idx="7">
                  <c:v>1226</c:v>
                </c:pt>
                <c:pt idx="8">
                  <c:v>885</c:v>
                </c:pt>
                <c:pt idx="9">
                  <c:v>1135</c:v>
                </c:pt>
                <c:pt idx="10">
                  <c:v>822</c:v>
                </c:pt>
                <c:pt idx="11">
                  <c:v>794</c:v>
                </c:pt>
                <c:pt idx="12">
                  <c:v>857</c:v>
                </c:pt>
              </c:numCache>
            </c:numRef>
          </c:val>
        </c:ser>
        <c:dLbls>
          <c:showLegendKey val="0"/>
          <c:showVal val="0"/>
          <c:showCatName val="0"/>
          <c:showSerName val="0"/>
          <c:showPercent val="0"/>
          <c:showBubbleSize val="0"/>
        </c:dLbls>
        <c:gapWidth val="150"/>
        <c:axId val="49169536"/>
        <c:axId val="49171072"/>
      </c:barChart>
      <c:catAx>
        <c:axId val="49169536"/>
        <c:scaling>
          <c:orientation val="minMax"/>
        </c:scaling>
        <c:delete val="0"/>
        <c:axPos val="b"/>
        <c:numFmt formatCode="General" sourceLinked="1"/>
        <c:majorTickMark val="out"/>
        <c:minorTickMark val="out"/>
        <c:tickLblPos val="low"/>
        <c:spPr>
          <a:ln w="3175">
            <a:noFill/>
            <a:prstDash val="solid"/>
          </a:ln>
        </c:spPr>
        <c:txPr>
          <a:bodyPr rot="0" vert="horz" anchor="ctr" anchorCtr="0"/>
          <a:lstStyle/>
          <a:p>
            <a:pPr>
              <a:defRPr sz="700" b="0" i="0" u="none" strike="noStrike" baseline="0">
                <a:solidFill>
                  <a:schemeClr val="tx2"/>
                </a:solidFill>
                <a:latin typeface="Arial"/>
                <a:ea typeface="Arial"/>
                <a:cs typeface="Arial"/>
              </a:defRPr>
            </a:pPr>
            <a:endParaRPr lang="pt-PT"/>
          </a:p>
        </c:txPr>
        <c:crossAx val="49171072"/>
        <c:crosses val="autoZero"/>
        <c:auto val="1"/>
        <c:lblAlgn val="ctr"/>
        <c:lblOffset val="100"/>
        <c:tickLblSkip val="1"/>
        <c:tickMarkSkip val="1"/>
        <c:noMultiLvlLbl val="0"/>
      </c:catAx>
      <c:valAx>
        <c:axId val="49171072"/>
        <c:scaling>
          <c:orientation val="minMax"/>
          <c:min val="0"/>
        </c:scaling>
        <c:delete val="0"/>
        <c:axPos val="l"/>
        <c:numFmt formatCode="0" sourceLinked="0"/>
        <c:majorTickMark val="none"/>
        <c:min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49169536"/>
        <c:crosses val="autoZero"/>
        <c:crossBetween val="between"/>
        <c:minorUnit val="10"/>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showDLblsOverMax val="0"/>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20.xml><?xml version="1.0" encoding="utf-8"?>
<c:chartSpace xmlns:c="http://schemas.openxmlformats.org/drawingml/2006/chart" xmlns:a="http://schemas.openxmlformats.org/drawingml/2006/main" xmlns:r="http://schemas.openxmlformats.org/officeDocument/2006/relationships">
  <c:date1904 val="0"/>
  <c:lang val="pt-PT"/>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9809601609597091"/>
          <c:y val="6.3777172084258704E-2"/>
          <c:w val="0.60380736269640012"/>
          <c:h val="0.77189104858400337"/>
        </c:manualLayout>
      </c:layout>
      <c:radarChart>
        <c:radarStyle val="marker"/>
        <c:varyColors val="0"/>
        <c:ser>
          <c:idx val="1"/>
          <c:order val="0"/>
          <c:spPr>
            <a:ln w="28575" cap="flat" cmpd="sng" algn="ctr">
              <a:solidFill>
                <a:schemeClr val="accent2"/>
              </a:solidFill>
              <a:prstDash val="solid"/>
            </a:ln>
            <a:effectLst/>
          </c:spPr>
          <c:marker>
            <c:symbol val="none"/>
          </c:marker>
          <c:cat>
            <c:strRef>
              <c:f>'21destaque'!$D$9:$D$26</c:f>
              <c:strCache>
                <c:ptCount val="18"/>
                <c:pt idx="0">
                  <c:v>Alemanha</c:v>
                </c:pt>
                <c:pt idx="1">
                  <c:v>Áustria</c:v>
                </c:pt>
                <c:pt idx="2">
                  <c:v>Bélgica</c:v>
                </c:pt>
                <c:pt idx="3">
                  <c:v>Chipre</c:v>
                </c:pt>
                <c:pt idx="4">
                  <c:v>Croácia</c:v>
                </c:pt>
                <c:pt idx="5">
                  <c:v>Eslováquia</c:v>
                </c:pt>
                <c:pt idx="6">
                  <c:v>Eslovénia</c:v>
                </c:pt>
                <c:pt idx="7">
                  <c:v>Espanha</c:v>
                </c:pt>
                <c:pt idx="8">
                  <c:v>Estónia</c:v>
                </c:pt>
                <c:pt idx="9">
                  <c:v>Finlândia</c:v>
                </c:pt>
                <c:pt idx="10">
                  <c:v>França</c:v>
                </c:pt>
                <c:pt idx="11">
                  <c:v>Grécia</c:v>
                </c:pt>
                <c:pt idx="12">
                  <c:v>Países Baixos</c:v>
                </c:pt>
                <c:pt idx="13">
                  <c:v>Irlanda</c:v>
                </c:pt>
                <c:pt idx="14">
                  <c:v>Itália</c:v>
                </c:pt>
                <c:pt idx="15">
                  <c:v>Luxemburgo</c:v>
                </c:pt>
                <c:pt idx="16">
                  <c:v>Malta</c:v>
                </c:pt>
                <c:pt idx="17">
                  <c:v>Portugal</c:v>
                </c:pt>
              </c:strCache>
            </c:strRef>
          </c:cat>
          <c:val>
            <c:numRef>
              <c:f>'21destaque'!$I$9:$I$26</c:f>
              <c:numCache>
                <c:formatCode>#,##0.00</c:formatCode>
                <c:ptCount val="18"/>
                <c:pt idx="0">
                  <c:v>0.86363636363636354</c:v>
                </c:pt>
                <c:pt idx="1">
                  <c:v>0.93846153846153846</c:v>
                </c:pt>
                <c:pt idx="2">
                  <c:v>0.98765432098765438</c:v>
                </c:pt>
                <c:pt idx="3">
                  <c:v>1.0338983050847457</c:v>
                </c:pt>
                <c:pt idx="4">
                  <c:v>1.1810344827586208</c:v>
                </c:pt>
                <c:pt idx="5">
                  <c:v>1.3170731707317076</c:v>
                </c:pt>
                <c:pt idx="6">
                  <c:v>1.183098591549296</c:v>
                </c:pt>
                <c:pt idx="7">
                  <c:v>1.1797752808988764</c:v>
                </c:pt>
                <c:pt idx="8">
                  <c:v>0.94871794871794879</c:v>
                </c:pt>
                <c:pt idx="9">
                  <c:v>0.97701149425287359</c:v>
                </c:pt>
                <c:pt idx="10">
                  <c:v>0.95192307692307687</c:v>
                </c:pt>
                <c:pt idx="11">
                  <c:v>1.4381443298969072</c:v>
                </c:pt>
                <c:pt idx="12">
                  <c:v>1.1509433962264151</c:v>
                </c:pt>
                <c:pt idx="13">
                  <c:v>0.69565217391304357</c:v>
                </c:pt>
                <c:pt idx="14">
                  <c:v>1.1851851851851851</c:v>
                </c:pt>
                <c:pt idx="15">
                  <c:v>1.2105263157894737</c:v>
                </c:pt>
                <c:pt idx="16">
                  <c:v>1.3095238095238095</c:v>
                </c:pt>
                <c:pt idx="17">
                  <c:v>1.0471698113207548</c:v>
                </c:pt>
              </c:numCache>
            </c:numRef>
          </c:val>
        </c:ser>
        <c:dLbls>
          <c:showLegendKey val="0"/>
          <c:showVal val="0"/>
          <c:showCatName val="0"/>
          <c:showSerName val="0"/>
          <c:showPercent val="0"/>
          <c:showBubbleSize val="0"/>
        </c:dLbls>
        <c:axId val="97055488"/>
        <c:axId val="97057024"/>
      </c:radarChart>
      <c:catAx>
        <c:axId val="97055488"/>
        <c:scaling>
          <c:orientation val="minMax"/>
        </c:scaling>
        <c:delete val="0"/>
        <c:axPos val="b"/>
        <c:majorGridlines>
          <c:spPr>
            <a:ln w="3175">
              <a:solidFill>
                <a:srgbClr val="333333"/>
              </a:solidFill>
              <a:prstDash val="solid"/>
            </a:ln>
          </c:spPr>
        </c:majorGridlines>
        <c:numFmt formatCode="0000" sourceLinked="0"/>
        <c:majorTickMark val="out"/>
        <c:minorTickMark val="none"/>
        <c:tickLblPos val="nextTo"/>
        <c:txPr>
          <a:bodyPr rot="60000" vert="horz" anchor="t" anchorCtr="0"/>
          <a:lstStyle/>
          <a:p>
            <a:pPr>
              <a:defRPr sz="700" b="0" i="0" u="none" strike="noStrike" baseline="0">
                <a:solidFill>
                  <a:srgbClr val="333333"/>
                </a:solidFill>
                <a:latin typeface="Arial"/>
                <a:ea typeface="Arial"/>
                <a:cs typeface="Arial"/>
              </a:defRPr>
            </a:pPr>
            <a:endParaRPr lang="pt-PT"/>
          </a:p>
        </c:txPr>
        <c:crossAx val="97057024"/>
        <c:crosses val="autoZero"/>
        <c:auto val="0"/>
        <c:lblAlgn val="ctr"/>
        <c:lblOffset val="100"/>
        <c:noMultiLvlLbl val="0"/>
      </c:catAx>
      <c:valAx>
        <c:axId val="97057024"/>
        <c:scaling>
          <c:orientation val="minMax"/>
          <c:max val="1.8"/>
          <c:min val="0"/>
        </c:scaling>
        <c:delete val="0"/>
        <c:axPos val="l"/>
        <c:majorGridlines>
          <c:spPr>
            <a:ln w="3175">
              <a:solidFill>
                <a:srgbClr val="333333"/>
              </a:solidFill>
              <a:prstDash val="solid"/>
            </a:ln>
          </c:spPr>
        </c:majorGridlines>
        <c:numFmt formatCode="0.0" sourceLinked="0"/>
        <c:majorTickMark val="cross"/>
        <c:minorTickMark val="none"/>
        <c:tickLblPos val="nextTo"/>
        <c:spPr>
          <a:ln w="3175">
            <a:solidFill>
              <a:srgbClr val="333333"/>
            </a:solidFill>
            <a:prstDash val="solid"/>
          </a:ln>
        </c:spPr>
        <c:txPr>
          <a:bodyPr rot="0" vert="horz"/>
          <a:lstStyle/>
          <a:p>
            <a:pPr>
              <a:defRPr sz="700" b="0" i="0" u="none" strike="noStrike" baseline="0">
                <a:solidFill>
                  <a:srgbClr val="333333"/>
                </a:solidFill>
                <a:latin typeface="Arial"/>
                <a:ea typeface="Arial"/>
                <a:cs typeface="Arial"/>
              </a:defRPr>
            </a:pPr>
            <a:endParaRPr lang="pt-PT"/>
          </a:p>
        </c:txPr>
        <c:crossAx val="97055488"/>
        <c:crosses val="autoZero"/>
        <c:crossBetween val="between"/>
        <c:majorUnit val="0.5"/>
        <c:minorUnit val="0.5"/>
      </c:valAx>
      <c:spPr>
        <a:noFill/>
        <a:ln w="25400">
          <a:noFill/>
        </a:ln>
      </c:spPr>
    </c:plotArea>
    <c:plotVisOnly val="1"/>
    <c:dispBlanksAs val="gap"/>
    <c:showDLblsOverMax val="0"/>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pt-P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entidades empregadoras </a:t>
            </a:r>
            <a:r>
              <a:rPr lang="pt-PT" sz="800" b="0" i="0" u="none" strike="noStrike" baseline="0">
                <a:solidFill>
                  <a:schemeClr val="tx2"/>
                </a:solidFill>
                <a:latin typeface="Arial"/>
                <a:cs typeface="Arial"/>
              </a:rPr>
              <a:t>(estabelecimentos) </a:t>
            </a:r>
          </a:p>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com prestações de lay-off... </a:t>
            </a:r>
          </a:p>
          <a:p>
            <a:pPr>
              <a:defRPr sz="800" b="0" i="0" u="none" strike="noStrike" baseline="0">
                <a:solidFill>
                  <a:schemeClr val="tx2"/>
                </a:solidFill>
                <a:latin typeface="Arial"/>
                <a:ea typeface="Arial"/>
                <a:cs typeface="Arial"/>
              </a:defRPr>
            </a:pPr>
            <a:endParaRPr lang="pt-PT" sz="800" b="1" i="0" u="none" strike="noStrike" baseline="0">
              <a:solidFill>
                <a:schemeClr val="tx2"/>
              </a:solidFill>
              <a:latin typeface="Arial"/>
              <a:cs typeface="Arial"/>
            </a:endParaRPr>
          </a:p>
        </c:rich>
      </c:tx>
      <c:layout>
        <c:manualLayout>
          <c:xMode val="edge"/>
          <c:yMode val="edge"/>
          <c:x val="0.13488819444444444"/>
          <c:y val="1.4562500000000101E-2"/>
        </c:manualLayout>
      </c:layout>
      <c:overlay val="0"/>
      <c:spPr>
        <a:noFill/>
        <a:ln w="25400">
          <a:noFill/>
        </a:ln>
      </c:spPr>
    </c:title>
    <c:autoTitleDeleted val="0"/>
    <c:plotArea>
      <c:layout>
        <c:manualLayout>
          <c:layoutTarget val="inner"/>
          <c:xMode val="edge"/>
          <c:yMode val="edge"/>
          <c:x val="0.11375625000000029"/>
          <c:y val="0.16487685185185186"/>
          <c:w val="0.91185410334346562"/>
          <c:h val="0.61864074074074071"/>
        </c:manualLayout>
      </c:layout>
      <c:barChart>
        <c:barDir val="col"/>
        <c:grouping val="clustered"/>
        <c:varyColors val="0"/>
        <c:ser>
          <c:idx val="0"/>
          <c:order val="0"/>
          <c:tx>
            <c:strRef>
              <c:f>'9lay_off'!$C$37:$D$37</c:f>
              <c:strCache>
                <c:ptCount val="1"/>
                <c:pt idx="0">
                  <c:v>estabelecimentos</c:v>
                </c:pt>
              </c:strCache>
            </c:strRef>
          </c:tx>
          <c:spPr>
            <a:ln w="25400">
              <a:solidFill>
                <a:schemeClr val="tx2"/>
              </a:solidFill>
              <a:prstDash val="solid"/>
            </a:ln>
          </c:spPr>
          <c:invertIfNegative val="0"/>
          <c:cat>
            <c:strRef>
              <c:f>'9lay_off'!$H$35:$Q$35</c:f>
              <c:strCache>
                <c:ptCount val="10"/>
                <c:pt idx="0">
                  <c:v>2006</c:v>
                </c:pt>
                <c:pt idx="1">
                  <c:v>2007</c:v>
                </c:pt>
                <c:pt idx="2">
                  <c:v>2008</c:v>
                </c:pt>
                <c:pt idx="3">
                  <c:v>2009</c:v>
                </c:pt>
                <c:pt idx="4">
                  <c:v>2010</c:v>
                </c:pt>
                <c:pt idx="5">
                  <c:v>2011</c:v>
                </c:pt>
                <c:pt idx="6">
                  <c:v>2012</c:v>
                </c:pt>
                <c:pt idx="7">
                  <c:v>2013</c:v>
                </c:pt>
                <c:pt idx="8">
                  <c:v>2014</c:v>
                </c:pt>
                <c:pt idx="9">
                  <c:v>2015</c:v>
                </c:pt>
              </c:strCache>
            </c:strRef>
          </c:cat>
          <c:val>
            <c:numRef>
              <c:f>'9lay_off'!$H$38:$Q$38</c:f>
              <c:numCache>
                <c:formatCode>0</c:formatCode>
                <c:ptCount val="10"/>
                <c:pt idx="0">
                  <c:v>49</c:v>
                </c:pt>
                <c:pt idx="1">
                  <c:v>28</c:v>
                </c:pt>
                <c:pt idx="2">
                  <c:v>54</c:v>
                </c:pt>
                <c:pt idx="3">
                  <c:v>423</c:v>
                </c:pt>
                <c:pt idx="4">
                  <c:v>324</c:v>
                </c:pt>
                <c:pt idx="5">
                  <c:v>266</c:v>
                </c:pt>
                <c:pt idx="6">
                  <c:v>550</c:v>
                </c:pt>
                <c:pt idx="7">
                  <c:v>547</c:v>
                </c:pt>
                <c:pt idx="8">
                  <c:v>344</c:v>
                </c:pt>
                <c:pt idx="9">
                  <c:v>254</c:v>
                </c:pt>
              </c:numCache>
            </c:numRef>
          </c:val>
        </c:ser>
        <c:dLbls>
          <c:showLegendKey val="0"/>
          <c:showVal val="0"/>
          <c:showCatName val="0"/>
          <c:showSerName val="0"/>
          <c:showPercent val="0"/>
          <c:showBubbleSize val="0"/>
        </c:dLbls>
        <c:gapWidth val="150"/>
        <c:axId val="49187072"/>
        <c:axId val="49201152"/>
      </c:barChart>
      <c:catAx>
        <c:axId val="49187072"/>
        <c:scaling>
          <c:orientation val="minMax"/>
        </c:scaling>
        <c:delete val="0"/>
        <c:axPos val="b"/>
        <c:numFmt formatCode="General" sourceLinked="1"/>
        <c:majorTickMark val="none"/>
        <c:minorTickMark val="none"/>
        <c:tickLblPos val="low"/>
        <c:spPr>
          <a:ln w="3175">
            <a:noFill/>
            <a:prstDash val="solid"/>
          </a:ln>
        </c:spPr>
        <c:txPr>
          <a:bodyPr rot="-5400000" vert="horz"/>
          <a:lstStyle/>
          <a:p>
            <a:pPr>
              <a:defRPr sz="700" b="0" i="0" u="none" strike="noStrike" baseline="0">
                <a:solidFill>
                  <a:schemeClr val="tx2"/>
                </a:solidFill>
                <a:latin typeface="Arial"/>
                <a:ea typeface="Arial"/>
                <a:cs typeface="Arial"/>
              </a:defRPr>
            </a:pPr>
            <a:endParaRPr lang="pt-PT"/>
          </a:p>
        </c:txPr>
        <c:crossAx val="49201152"/>
        <c:crosses val="autoZero"/>
        <c:auto val="1"/>
        <c:lblAlgn val="ctr"/>
        <c:lblOffset val="100"/>
        <c:tickLblSkip val="1"/>
        <c:tickMarkSkip val="1"/>
        <c:noMultiLvlLbl val="0"/>
      </c:catAx>
      <c:valAx>
        <c:axId val="49201152"/>
        <c:scaling>
          <c:orientation val="minMax"/>
          <c:min val="0"/>
        </c:scaling>
        <c:delete val="0"/>
        <c:axPos val="l"/>
        <c:numFmt formatCode="0" sourceLinked="0"/>
        <c:majorTickMark val="none"/>
        <c:min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49187072"/>
        <c:crosses val="autoZero"/>
        <c:crossBetween val="between"/>
        <c:minorUnit val="10"/>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showDLblsOverMax val="0"/>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c:date1904 val="0"/>
  <c:lang val="pt-P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beneficiários com prestações de lay-off... </a:t>
            </a:r>
          </a:p>
          <a:p>
            <a:pPr>
              <a:defRPr sz="800" b="0" i="0" u="none" strike="noStrike" baseline="0">
                <a:solidFill>
                  <a:schemeClr val="tx2"/>
                </a:solidFill>
                <a:latin typeface="Arial"/>
                <a:ea typeface="Arial"/>
                <a:cs typeface="Arial"/>
              </a:defRPr>
            </a:pPr>
            <a:endParaRPr lang="pt-PT" sz="800" b="1" i="0" u="none" strike="noStrike" baseline="0">
              <a:solidFill>
                <a:schemeClr val="tx2"/>
              </a:solidFill>
              <a:latin typeface="Arial"/>
              <a:cs typeface="Arial"/>
            </a:endParaRPr>
          </a:p>
        </c:rich>
      </c:tx>
      <c:layout>
        <c:manualLayout>
          <c:xMode val="edge"/>
          <c:yMode val="edge"/>
          <c:x val="0.15693680555555797"/>
          <c:y val="2.0442129629630001E-2"/>
        </c:manualLayout>
      </c:layout>
      <c:overlay val="0"/>
      <c:spPr>
        <a:noFill/>
        <a:ln w="25400">
          <a:noFill/>
        </a:ln>
      </c:spPr>
    </c:title>
    <c:autoTitleDeleted val="0"/>
    <c:plotArea>
      <c:layout>
        <c:manualLayout>
          <c:layoutTarget val="inner"/>
          <c:xMode val="edge"/>
          <c:yMode val="edge"/>
          <c:x val="0.14810763888888889"/>
          <c:y val="0.16487685185185186"/>
          <c:w val="0.91185410334346562"/>
          <c:h val="0.61864074074074071"/>
        </c:manualLayout>
      </c:layout>
      <c:barChart>
        <c:barDir val="col"/>
        <c:grouping val="clustered"/>
        <c:varyColors val="0"/>
        <c:ser>
          <c:idx val="0"/>
          <c:order val="0"/>
          <c:tx>
            <c:strRef>
              <c:f>'9lay_off'!$C$40:$D$40</c:f>
              <c:strCache>
                <c:ptCount val="1"/>
                <c:pt idx="0">
                  <c:v>beneficiários</c:v>
                </c:pt>
              </c:strCache>
            </c:strRef>
          </c:tx>
          <c:spPr>
            <a:solidFill>
              <a:schemeClr val="accent2"/>
            </a:solidFill>
            <a:ln w="25400">
              <a:solidFill>
                <a:schemeClr val="accent2"/>
              </a:solidFill>
              <a:prstDash val="solid"/>
            </a:ln>
          </c:spPr>
          <c:invertIfNegative val="0"/>
          <c:cat>
            <c:strRef>
              <c:f>'9lay_off'!$H$35:$Q$35</c:f>
              <c:strCache>
                <c:ptCount val="10"/>
                <c:pt idx="0">
                  <c:v>2006</c:v>
                </c:pt>
                <c:pt idx="1">
                  <c:v>2007</c:v>
                </c:pt>
                <c:pt idx="2">
                  <c:v>2008</c:v>
                </c:pt>
                <c:pt idx="3">
                  <c:v>2009</c:v>
                </c:pt>
                <c:pt idx="4">
                  <c:v>2010</c:v>
                </c:pt>
                <c:pt idx="5">
                  <c:v>2011</c:v>
                </c:pt>
                <c:pt idx="6">
                  <c:v>2012</c:v>
                </c:pt>
                <c:pt idx="7">
                  <c:v>2013</c:v>
                </c:pt>
                <c:pt idx="8">
                  <c:v>2014</c:v>
                </c:pt>
                <c:pt idx="9">
                  <c:v>2015</c:v>
                </c:pt>
              </c:strCache>
            </c:strRef>
          </c:cat>
          <c:val>
            <c:numRef>
              <c:f>'9lay_off'!$H$41:$Q$41</c:f>
              <c:numCache>
                <c:formatCode>#,##0</c:formatCode>
                <c:ptCount val="10"/>
                <c:pt idx="0">
                  <c:v>664</c:v>
                </c:pt>
                <c:pt idx="1">
                  <c:v>891</c:v>
                </c:pt>
                <c:pt idx="2">
                  <c:v>1422</c:v>
                </c:pt>
                <c:pt idx="3">
                  <c:v>19278</c:v>
                </c:pt>
                <c:pt idx="4">
                  <c:v>6145</c:v>
                </c:pt>
                <c:pt idx="5">
                  <c:v>3601</c:v>
                </c:pt>
                <c:pt idx="6">
                  <c:v>8703</c:v>
                </c:pt>
                <c:pt idx="7">
                  <c:v>7434</c:v>
                </c:pt>
                <c:pt idx="8">
                  <c:v>4460</c:v>
                </c:pt>
                <c:pt idx="9">
                  <c:v>3872</c:v>
                </c:pt>
              </c:numCache>
            </c:numRef>
          </c:val>
        </c:ser>
        <c:dLbls>
          <c:showLegendKey val="0"/>
          <c:showVal val="0"/>
          <c:showCatName val="0"/>
          <c:showSerName val="0"/>
          <c:showPercent val="0"/>
          <c:showBubbleSize val="0"/>
        </c:dLbls>
        <c:gapWidth val="150"/>
        <c:axId val="48979968"/>
        <c:axId val="48981504"/>
      </c:barChart>
      <c:catAx>
        <c:axId val="48979968"/>
        <c:scaling>
          <c:orientation val="minMax"/>
        </c:scaling>
        <c:delete val="0"/>
        <c:axPos val="b"/>
        <c:numFmt formatCode="General" sourceLinked="1"/>
        <c:majorTickMark val="none"/>
        <c:minorTickMark val="none"/>
        <c:tickLblPos val="low"/>
        <c:spPr>
          <a:ln w="3175">
            <a:noFill/>
            <a:prstDash val="solid"/>
          </a:ln>
        </c:spPr>
        <c:txPr>
          <a:bodyPr rot="-5400000" vert="horz"/>
          <a:lstStyle/>
          <a:p>
            <a:pPr>
              <a:defRPr sz="700" b="0" i="0" u="none" strike="noStrike" baseline="0">
                <a:solidFill>
                  <a:schemeClr val="tx2"/>
                </a:solidFill>
                <a:latin typeface="Arial"/>
                <a:ea typeface="Arial"/>
                <a:cs typeface="Arial"/>
              </a:defRPr>
            </a:pPr>
            <a:endParaRPr lang="pt-PT"/>
          </a:p>
        </c:txPr>
        <c:crossAx val="48981504"/>
        <c:crosses val="autoZero"/>
        <c:auto val="1"/>
        <c:lblAlgn val="ctr"/>
        <c:lblOffset val="100"/>
        <c:tickLblSkip val="1"/>
        <c:tickMarkSkip val="1"/>
        <c:noMultiLvlLbl val="0"/>
      </c:catAx>
      <c:valAx>
        <c:axId val="48981504"/>
        <c:scaling>
          <c:orientation val="minMax"/>
          <c:min val="0"/>
        </c:scaling>
        <c:delete val="0"/>
        <c:axPos val="l"/>
        <c:numFmt formatCode="0" sourceLinked="0"/>
        <c:majorTickMark val="none"/>
        <c:min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48979968"/>
        <c:crosses val="autoZero"/>
        <c:crossBetween val="between"/>
        <c:minorUnit val="10"/>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showDLblsOverMax val="0"/>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c:date1904 val="0"/>
  <c:lang val="pt-PT"/>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spPr>
            <a:solidFill>
              <a:srgbClr val="CC0000"/>
            </a:solidFill>
            <a:ln w="12700">
              <a:solidFill>
                <a:srgbClr val="FFFFFF"/>
              </a:solidFill>
              <a:prstDash val="solid"/>
            </a:ln>
          </c:spPr>
          <c:invertIfNegative val="0"/>
          <c:val>
            <c:numRef>
              <c:f>'16irct'!#REF!</c:f>
              <c:numCache>
                <c:formatCode>General</c:formatCode>
                <c:ptCount val="1"/>
                <c:pt idx="0">
                  <c:v>1</c:v>
                </c:pt>
              </c:numCache>
            </c:numRef>
          </c:val>
        </c:ser>
        <c:dLbls>
          <c:showLegendKey val="0"/>
          <c:showVal val="0"/>
          <c:showCatName val="0"/>
          <c:showSerName val="0"/>
          <c:showPercent val="0"/>
          <c:showBubbleSize val="0"/>
        </c:dLbls>
        <c:gapWidth val="80"/>
        <c:axId val="99194752"/>
        <c:axId val="99196288"/>
      </c:barChart>
      <c:catAx>
        <c:axId val="99194752"/>
        <c:scaling>
          <c:orientation val="maxMin"/>
        </c:scaling>
        <c:delete val="0"/>
        <c:axPos val="l"/>
        <c:majorTickMark val="none"/>
        <c:minorTickMark val="none"/>
        <c:tickLblPos val="none"/>
        <c:spPr>
          <a:ln w="3175">
            <a:solidFill>
              <a:srgbClr val="333333"/>
            </a:solidFill>
            <a:prstDash val="solid"/>
          </a:ln>
        </c:spPr>
        <c:crossAx val="99196288"/>
        <c:crosses val="autoZero"/>
        <c:auto val="1"/>
        <c:lblAlgn val="ctr"/>
        <c:lblOffset val="100"/>
        <c:tickMarkSkip val="1"/>
        <c:noMultiLvlLbl val="0"/>
      </c:catAx>
      <c:valAx>
        <c:axId val="99196288"/>
        <c:scaling>
          <c:orientation val="minMax"/>
          <c:max val="3.4"/>
          <c:min val="-2.1"/>
        </c:scaling>
        <c:delete val="0"/>
        <c:axPos val="t"/>
        <c:majorGridlines>
          <c:spPr>
            <a:ln w="3175">
              <a:solidFill>
                <a:srgbClr val="FFFFFF"/>
              </a:solidFill>
              <a:prstDash val="solid"/>
            </a:ln>
          </c:spPr>
        </c:majorGridlines>
        <c:numFmt formatCode="General" sourceLinked="1"/>
        <c:majorTickMark val="none"/>
        <c:minorTickMark val="none"/>
        <c:tickLblPos val="none"/>
        <c:spPr>
          <a:ln w="9525">
            <a:noFill/>
          </a:ln>
        </c:spPr>
        <c:crossAx val="99194752"/>
        <c:crosses val="autoZero"/>
        <c:crossBetween val="between"/>
      </c:valAx>
      <c:spPr>
        <a:noFill/>
        <a:ln w="25400">
          <a:noFill/>
        </a:ln>
      </c:spPr>
    </c:plotArea>
    <c:plotVisOnly val="1"/>
    <c:dispBlanksAs val="gap"/>
    <c:showDLblsOverMax val="0"/>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pt-PT"/>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spPr>
            <a:solidFill>
              <a:srgbClr val="CC0000"/>
            </a:solidFill>
            <a:ln w="12700">
              <a:solidFill>
                <a:srgbClr val="FFFFFF"/>
              </a:solidFill>
              <a:prstDash val="solid"/>
            </a:ln>
          </c:spPr>
          <c:invertIfNegative val="0"/>
          <c:val>
            <c:numRef>
              <c:f>'16irct'!#REF!</c:f>
              <c:numCache>
                <c:formatCode>General</c:formatCode>
                <c:ptCount val="1"/>
                <c:pt idx="0">
                  <c:v>1</c:v>
                </c:pt>
              </c:numCache>
            </c:numRef>
          </c:val>
        </c:ser>
        <c:dLbls>
          <c:showLegendKey val="0"/>
          <c:showVal val="0"/>
          <c:showCatName val="0"/>
          <c:showSerName val="0"/>
          <c:showPercent val="0"/>
          <c:showBubbleSize val="0"/>
        </c:dLbls>
        <c:gapWidth val="80"/>
        <c:axId val="99208192"/>
        <c:axId val="96932608"/>
      </c:barChart>
      <c:catAx>
        <c:axId val="99208192"/>
        <c:scaling>
          <c:orientation val="maxMin"/>
        </c:scaling>
        <c:delete val="0"/>
        <c:axPos val="l"/>
        <c:majorTickMark val="none"/>
        <c:minorTickMark val="none"/>
        <c:tickLblPos val="none"/>
        <c:spPr>
          <a:ln w="3175">
            <a:solidFill>
              <a:srgbClr val="333333"/>
            </a:solidFill>
            <a:prstDash val="solid"/>
          </a:ln>
        </c:spPr>
        <c:crossAx val="96932608"/>
        <c:crosses val="autoZero"/>
        <c:auto val="1"/>
        <c:lblAlgn val="ctr"/>
        <c:lblOffset val="100"/>
        <c:tickMarkSkip val="1"/>
        <c:noMultiLvlLbl val="0"/>
      </c:catAx>
      <c:valAx>
        <c:axId val="96932608"/>
        <c:scaling>
          <c:orientation val="minMax"/>
          <c:max val="0.13"/>
          <c:min val="-3.4000000000000002E-2"/>
        </c:scaling>
        <c:delete val="0"/>
        <c:axPos val="t"/>
        <c:majorGridlines>
          <c:spPr>
            <a:ln w="3175">
              <a:solidFill>
                <a:srgbClr val="FFFFFF"/>
              </a:solidFill>
              <a:prstDash val="solid"/>
            </a:ln>
          </c:spPr>
        </c:majorGridlines>
        <c:numFmt formatCode="General" sourceLinked="1"/>
        <c:majorTickMark val="none"/>
        <c:minorTickMark val="none"/>
        <c:tickLblPos val="none"/>
        <c:spPr>
          <a:ln w="9525">
            <a:noFill/>
          </a:ln>
        </c:spPr>
        <c:crossAx val="99208192"/>
        <c:crosses val="autoZero"/>
        <c:crossBetween val="between"/>
        <c:majorUnit val="2.5000000000000001E-2"/>
      </c:valAx>
      <c:spPr>
        <a:noFill/>
        <a:ln w="25400">
          <a:noFill/>
        </a:ln>
      </c:spPr>
    </c:plotArea>
    <c:plotVisOnly val="1"/>
    <c:dispBlanksAs val="gap"/>
    <c:showDLblsOverMax val="0"/>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pt-PT"/>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spPr>
            <a:solidFill>
              <a:srgbClr val="CC0000"/>
            </a:solidFill>
            <a:ln w="12700">
              <a:solidFill>
                <a:srgbClr val="FFFFFF"/>
              </a:solidFill>
              <a:prstDash val="solid"/>
            </a:ln>
          </c:spPr>
          <c:invertIfNegative val="0"/>
          <c:val>
            <c:numLit>
              <c:formatCode>General</c:formatCode>
              <c:ptCount val="1"/>
              <c:pt idx="0">
                <c:v>1</c:v>
              </c:pt>
            </c:numLit>
          </c:val>
        </c:ser>
        <c:dLbls>
          <c:showLegendKey val="0"/>
          <c:showVal val="0"/>
          <c:showCatName val="0"/>
          <c:showSerName val="0"/>
          <c:showPercent val="0"/>
          <c:showBubbleSize val="0"/>
        </c:dLbls>
        <c:gapWidth val="80"/>
        <c:axId val="96954624"/>
        <c:axId val="96964608"/>
      </c:barChart>
      <c:catAx>
        <c:axId val="96954624"/>
        <c:scaling>
          <c:orientation val="maxMin"/>
        </c:scaling>
        <c:delete val="0"/>
        <c:axPos val="l"/>
        <c:majorTickMark val="none"/>
        <c:minorTickMark val="none"/>
        <c:tickLblPos val="none"/>
        <c:spPr>
          <a:ln w="3175">
            <a:solidFill>
              <a:srgbClr val="333333"/>
            </a:solidFill>
            <a:prstDash val="solid"/>
          </a:ln>
        </c:spPr>
        <c:crossAx val="96964608"/>
        <c:crosses val="autoZero"/>
        <c:auto val="1"/>
        <c:lblAlgn val="ctr"/>
        <c:lblOffset val="100"/>
        <c:tickMarkSkip val="1"/>
        <c:noMultiLvlLbl val="0"/>
      </c:catAx>
      <c:valAx>
        <c:axId val="96964608"/>
        <c:scaling>
          <c:orientation val="minMax"/>
          <c:max val="3.4"/>
          <c:min val="-2.1"/>
        </c:scaling>
        <c:delete val="0"/>
        <c:axPos val="t"/>
        <c:majorGridlines>
          <c:spPr>
            <a:ln w="3175">
              <a:solidFill>
                <a:srgbClr val="FFFFFF"/>
              </a:solidFill>
              <a:prstDash val="solid"/>
            </a:ln>
          </c:spPr>
        </c:majorGridlines>
        <c:numFmt formatCode="General" sourceLinked="1"/>
        <c:majorTickMark val="none"/>
        <c:minorTickMark val="none"/>
        <c:tickLblPos val="none"/>
        <c:spPr>
          <a:ln w="9525">
            <a:noFill/>
          </a:ln>
        </c:spPr>
        <c:crossAx val="96954624"/>
        <c:crosses val="autoZero"/>
        <c:crossBetween val="between"/>
      </c:valAx>
      <c:spPr>
        <a:noFill/>
        <a:ln w="25400">
          <a:noFill/>
        </a:ln>
      </c:spPr>
    </c:plotArea>
    <c:plotVisOnly val="1"/>
    <c:dispBlanksAs val="gap"/>
    <c:showDLblsOverMax val="0"/>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pt-PT"/>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spPr>
            <a:solidFill>
              <a:srgbClr val="CC0000"/>
            </a:solidFill>
            <a:ln w="12700">
              <a:solidFill>
                <a:srgbClr val="FFFFFF"/>
              </a:solidFill>
              <a:prstDash val="solid"/>
            </a:ln>
          </c:spPr>
          <c:invertIfNegative val="0"/>
          <c:val>
            <c:numLit>
              <c:formatCode>General</c:formatCode>
              <c:ptCount val="1"/>
              <c:pt idx="0">
                <c:v>1</c:v>
              </c:pt>
            </c:numLit>
          </c:val>
        </c:ser>
        <c:dLbls>
          <c:showLegendKey val="0"/>
          <c:showVal val="0"/>
          <c:showCatName val="0"/>
          <c:showSerName val="0"/>
          <c:showPercent val="0"/>
          <c:showBubbleSize val="0"/>
        </c:dLbls>
        <c:gapWidth val="80"/>
        <c:axId val="96971776"/>
        <c:axId val="49226496"/>
      </c:barChart>
      <c:catAx>
        <c:axId val="96971776"/>
        <c:scaling>
          <c:orientation val="maxMin"/>
        </c:scaling>
        <c:delete val="0"/>
        <c:axPos val="l"/>
        <c:majorTickMark val="none"/>
        <c:minorTickMark val="none"/>
        <c:tickLblPos val="none"/>
        <c:spPr>
          <a:ln w="3175">
            <a:solidFill>
              <a:srgbClr val="333333"/>
            </a:solidFill>
            <a:prstDash val="solid"/>
          </a:ln>
        </c:spPr>
        <c:crossAx val="49226496"/>
        <c:crosses val="autoZero"/>
        <c:auto val="1"/>
        <c:lblAlgn val="ctr"/>
        <c:lblOffset val="100"/>
        <c:tickMarkSkip val="1"/>
        <c:noMultiLvlLbl val="0"/>
      </c:catAx>
      <c:valAx>
        <c:axId val="49226496"/>
        <c:scaling>
          <c:orientation val="minMax"/>
          <c:max val="0.13"/>
          <c:min val="-3.4000000000000002E-2"/>
        </c:scaling>
        <c:delete val="0"/>
        <c:axPos val="t"/>
        <c:majorGridlines>
          <c:spPr>
            <a:ln w="3175">
              <a:solidFill>
                <a:srgbClr val="FFFFFF"/>
              </a:solidFill>
              <a:prstDash val="solid"/>
            </a:ln>
          </c:spPr>
        </c:majorGridlines>
        <c:numFmt formatCode="General" sourceLinked="1"/>
        <c:majorTickMark val="none"/>
        <c:minorTickMark val="none"/>
        <c:tickLblPos val="none"/>
        <c:spPr>
          <a:ln w="9525">
            <a:noFill/>
          </a:ln>
        </c:spPr>
        <c:crossAx val="96971776"/>
        <c:crosses val="autoZero"/>
        <c:crossBetween val="between"/>
        <c:majorUnit val="2.5000000000000001E-2"/>
      </c:valAx>
      <c:spPr>
        <a:noFill/>
        <a:ln w="25400">
          <a:noFill/>
        </a:ln>
      </c:spPr>
    </c:plotArea>
    <c:plotVisOnly val="1"/>
    <c:dispBlanksAs val="gap"/>
    <c:showDLblsOverMax val="0"/>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pt-PT"/>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9451516222501612E-3"/>
          <c:y val="4.0812466903705276E-2"/>
          <c:w val="0.99605478225174449"/>
          <c:h val="0.93403579928657465"/>
        </c:manualLayout>
      </c:layout>
      <c:barChart>
        <c:barDir val="bar"/>
        <c:grouping val="clustered"/>
        <c:varyColors val="0"/>
        <c:ser>
          <c:idx val="0"/>
          <c:order val="0"/>
          <c:spPr>
            <a:solidFill>
              <a:schemeClr val="accent4"/>
            </a:solidFill>
            <a:ln w="12700">
              <a:solidFill>
                <a:srgbClr val="FFFFFF"/>
              </a:solidFill>
              <a:prstDash val="solid"/>
            </a:ln>
          </c:spPr>
          <c:invertIfNegative val="0"/>
          <c:val>
            <c:numRef>
              <c:f>'16irct'!$J$67:$J$76</c:f>
              <c:numCache>
                <c:formatCode>0.0</c:formatCode>
                <c:ptCount val="10"/>
                <c:pt idx="0">
                  <c:v>28.804102346095604</c:v>
                </c:pt>
                <c:pt idx="1">
                  <c:v>20.853658536585364</c:v>
                </c:pt>
                <c:pt idx="2">
                  <c:v>15.372742503594861</c:v>
                </c:pt>
                <c:pt idx="3">
                  <c:v>11.919009184525464</c:v>
                </c:pt>
                <c:pt idx="4">
                  <c:v>5.8155206790157843</c:v>
                </c:pt>
                <c:pt idx="5">
                  <c:v>-36.988067768166729</c:v>
                </c:pt>
                <c:pt idx="6">
                  <c:v>-11.733592289176542</c:v>
                </c:pt>
                <c:pt idx="7">
                  <c:v>-2.8374341528690117</c:v>
                </c:pt>
                <c:pt idx="8">
                  <c:v>-2.6619360224642508</c:v>
                </c:pt>
                <c:pt idx="9">
                  <c:v>-2.5566611387506932</c:v>
                </c:pt>
              </c:numCache>
            </c:numRef>
          </c:val>
        </c:ser>
        <c:dLbls>
          <c:showLegendKey val="0"/>
          <c:showVal val="0"/>
          <c:showCatName val="0"/>
          <c:showSerName val="0"/>
          <c:showPercent val="0"/>
          <c:showBubbleSize val="0"/>
        </c:dLbls>
        <c:gapWidth val="80"/>
        <c:axId val="49233280"/>
        <c:axId val="49239168"/>
      </c:barChart>
      <c:catAx>
        <c:axId val="49233280"/>
        <c:scaling>
          <c:orientation val="maxMin"/>
        </c:scaling>
        <c:delete val="0"/>
        <c:axPos val="l"/>
        <c:majorTickMark val="none"/>
        <c:minorTickMark val="none"/>
        <c:tickLblPos val="none"/>
        <c:crossAx val="49239168"/>
        <c:crossesAt val="0"/>
        <c:auto val="1"/>
        <c:lblAlgn val="ctr"/>
        <c:lblOffset val="100"/>
        <c:tickMarkSkip val="1"/>
        <c:noMultiLvlLbl val="0"/>
      </c:catAx>
      <c:valAx>
        <c:axId val="49239168"/>
        <c:scaling>
          <c:orientation val="minMax"/>
        </c:scaling>
        <c:delete val="0"/>
        <c:axPos val="t"/>
        <c:numFmt formatCode="0.0" sourceLinked="1"/>
        <c:majorTickMark val="none"/>
        <c:minorTickMark val="none"/>
        <c:tickLblPos val="none"/>
        <c:spPr>
          <a:ln w="9525">
            <a:noFill/>
          </a:ln>
        </c:spPr>
        <c:crossAx val="49233280"/>
        <c:crosses val="autoZero"/>
        <c:crossBetween val="between"/>
      </c:valAx>
    </c:plotArea>
    <c:plotVisOnly val="1"/>
    <c:dispBlanksAs val="gap"/>
    <c:showDLblsOverMax val="0"/>
  </c:chart>
  <c:spPr>
    <a:solidFill>
      <a:srgbClr val="FFFFFF"/>
    </a:solidFill>
    <a:ln w="9525">
      <a:noFill/>
    </a:ln>
  </c:spPr>
  <c:txPr>
    <a:bodyPr/>
    <a:lstStyle/>
    <a:p>
      <a:pPr>
        <a:defRPr sz="7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chartSpace>
</file>

<file path=xl/ctrlProps/ctrlProp1.xml><?xml version="1.0" encoding="utf-8"?>
<formControlPr xmlns="http://schemas.microsoft.com/office/spreadsheetml/2009/9/main" objectType="Drop" dropLines="2" dropStyle="combo" dx="16" fmlaLink="$AI$8" fmlaRange="$AK$8:$AK$9" sel="2" val="0"/>
</file>

<file path=xl/drawings/_rels/drawing1.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jpg"/></Relationships>
</file>

<file path=xl/drawings/_rels/drawing18.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chart" Target="../charts/chart6.xml"/><Relationship Id="rId1" Type="http://schemas.openxmlformats.org/officeDocument/2006/relationships/chart" Target="../charts/chart5.xml"/><Relationship Id="rId5" Type="http://schemas.openxmlformats.org/officeDocument/2006/relationships/chart" Target="../charts/chart9.xml"/><Relationship Id="rId4" Type="http://schemas.openxmlformats.org/officeDocument/2006/relationships/chart" Target="../charts/chart8.xml"/></Relationships>
</file>

<file path=xl/drawings/_rels/drawing20.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 Id="rId4" Type="http://schemas.openxmlformats.org/officeDocument/2006/relationships/chart" Target="../charts/chart13.xml"/></Relationships>
</file>

<file path=xl/drawings/_rels/drawing26.xml.rels><?xml version="1.0" encoding="UTF-8" standalone="yes"?>
<Relationships xmlns="http://schemas.openxmlformats.org/package/2006/relationships"><Relationship Id="rId3" Type="http://schemas.openxmlformats.org/officeDocument/2006/relationships/chart" Target="../charts/chart16.xml"/><Relationship Id="rId2" Type="http://schemas.openxmlformats.org/officeDocument/2006/relationships/chart" Target="../charts/chart15.xml"/><Relationship Id="rId1" Type="http://schemas.openxmlformats.org/officeDocument/2006/relationships/chart" Target="../charts/chart14.xml"/><Relationship Id="rId6" Type="http://schemas.openxmlformats.org/officeDocument/2006/relationships/chart" Target="../charts/chart19.xml"/><Relationship Id="rId5" Type="http://schemas.openxmlformats.org/officeDocument/2006/relationships/chart" Target="../charts/chart18.xml"/><Relationship Id="rId4" Type="http://schemas.openxmlformats.org/officeDocument/2006/relationships/chart" Target="../charts/chart17.xml"/></Relationships>
</file>

<file path=xl/drawings/_rels/drawing32.xml.rels><?xml version="1.0" encoding="UTF-8" standalone="yes"?>
<Relationships xmlns="http://schemas.openxmlformats.org/package/2006/relationships"><Relationship Id="rId2" Type="http://schemas.openxmlformats.org/officeDocument/2006/relationships/chart" Target="../charts/chart20.xml"/><Relationship Id="rId1" Type="http://schemas.openxmlformats.org/officeDocument/2006/relationships/image" Target="../media/image5.emf"/></Relationships>
</file>

<file path=xl/drawings/_rels/drawing7.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oneCellAnchor>
    <xdr:from>
      <xdr:col>6</xdr:col>
      <xdr:colOff>142875</xdr:colOff>
      <xdr:row>12</xdr:row>
      <xdr:rowOff>0</xdr:rowOff>
    </xdr:from>
    <xdr:ext cx="3196003" cy="1494127"/>
    <xdr:sp macro="" textlink="">
      <xdr:nvSpPr>
        <xdr:cNvPr id="2" name="Text Box 1"/>
        <xdr:cNvSpPr txBox="1">
          <a:spLocks noChangeArrowheads="1"/>
        </xdr:cNvSpPr>
      </xdr:nvSpPr>
      <xdr:spPr bwMode="auto">
        <a:xfrm>
          <a:off x="3219450" y="2200275"/>
          <a:ext cx="3196003" cy="1494127"/>
        </a:xfrm>
        <a:prstGeom prst="rect">
          <a:avLst/>
        </a:prstGeom>
        <a:noFill/>
        <a:ln w="9525">
          <a:noFill/>
          <a:miter lim="800000"/>
          <a:headEnd/>
          <a:tailEnd/>
        </a:ln>
      </xdr:spPr>
      <xdr:txBody>
        <a:bodyPr wrap="none" lIns="82296" tIns="77724" rIns="0" bIns="0" anchor="t" upright="1">
          <a:spAutoFit/>
        </a:bodyPr>
        <a:lstStyle/>
        <a:p>
          <a:pPr algn="l" rtl="0">
            <a:defRPr sz="1000"/>
          </a:pPr>
          <a:r>
            <a:rPr lang="pt-PT" sz="4800" b="1" i="0" u="none" strike="noStrike" baseline="0">
              <a:solidFill>
                <a:schemeClr val="tx2"/>
              </a:solidFill>
              <a:latin typeface="Arial"/>
              <a:cs typeface="Arial"/>
            </a:rPr>
            <a:t>Boletim </a:t>
          </a:r>
        </a:p>
        <a:p>
          <a:pPr algn="l" rtl="0">
            <a:defRPr sz="1000"/>
          </a:pPr>
          <a:r>
            <a:rPr lang="pt-PT" sz="4800" b="1" i="0" u="none" strike="noStrike" baseline="0">
              <a:solidFill>
                <a:schemeClr val="tx2"/>
              </a:solidFill>
              <a:latin typeface="Arial"/>
              <a:cs typeface="Arial"/>
            </a:rPr>
            <a:t>Estatístico</a:t>
          </a:r>
        </a:p>
      </xdr:txBody>
    </xdr:sp>
    <xdr:clientData/>
  </xdr:oneCellAnchor>
  <xdr:twoCellAnchor editAs="oneCell">
    <xdr:from>
      <xdr:col>2</xdr:col>
      <xdr:colOff>26553</xdr:colOff>
      <xdr:row>1</xdr:row>
      <xdr:rowOff>121039</xdr:rowOff>
    </xdr:from>
    <xdr:to>
      <xdr:col>3</xdr:col>
      <xdr:colOff>1464828</xdr:colOff>
      <xdr:row>3</xdr:row>
      <xdr:rowOff>302014</xdr:rowOff>
    </xdr:to>
    <xdr:pic>
      <xdr:nvPicPr>
        <xdr:cNvPr id="3" name="Picture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293253" y="216289"/>
          <a:ext cx="2524125" cy="561975"/>
        </a:xfrm>
        <a:prstGeom prst="rect">
          <a:avLst/>
        </a:prstGeom>
        <a:noFill/>
        <a:ln w="1">
          <a:noFill/>
          <a:miter lim="800000"/>
          <a:headEnd/>
          <a:tailEnd type="none" w="med" len="med"/>
        </a:ln>
        <a:effectLst/>
      </xdr:spPr>
    </xdr:pic>
    <xdr:clientData/>
  </xdr:twoCellAnchor>
  <xdr:oneCellAnchor>
    <xdr:from>
      <xdr:col>6</xdr:col>
      <xdr:colOff>142875</xdr:colOff>
      <xdr:row>12</xdr:row>
      <xdr:rowOff>0</xdr:rowOff>
    </xdr:from>
    <xdr:ext cx="3196003" cy="1494127"/>
    <xdr:sp macro="" textlink="">
      <xdr:nvSpPr>
        <xdr:cNvPr id="4" name="Text Box 1"/>
        <xdr:cNvSpPr txBox="1">
          <a:spLocks noChangeArrowheads="1"/>
        </xdr:cNvSpPr>
      </xdr:nvSpPr>
      <xdr:spPr bwMode="auto">
        <a:xfrm>
          <a:off x="3219450" y="2200275"/>
          <a:ext cx="3196003" cy="1494127"/>
        </a:xfrm>
        <a:prstGeom prst="rect">
          <a:avLst/>
        </a:prstGeom>
        <a:noFill/>
        <a:ln w="9525">
          <a:noFill/>
          <a:miter lim="800000"/>
          <a:headEnd/>
          <a:tailEnd/>
        </a:ln>
      </xdr:spPr>
      <xdr:txBody>
        <a:bodyPr wrap="none" lIns="82296" tIns="77724" rIns="0" bIns="0" anchor="t" upright="1">
          <a:spAutoFit/>
        </a:bodyPr>
        <a:lstStyle/>
        <a:p>
          <a:pPr algn="l" rtl="0">
            <a:defRPr sz="1000"/>
          </a:pPr>
          <a:r>
            <a:rPr lang="pt-PT" sz="4800" b="1" i="0" u="none" strike="noStrike" baseline="0">
              <a:solidFill>
                <a:schemeClr val="tx2"/>
              </a:solidFill>
              <a:latin typeface="Arial"/>
              <a:cs typeface="Arial"/>
            </a:rPr>
            <a:t>Boletim </a:t>
          </a:r>
        </a:p>
        <a:p>
          <a:pPr algn="l" rtl="0">
            <a:defRPr sz="1000"/>
          </a:pPr>
          <a:r>
            <a:rPr lang="pt-PT" sz="4800" b="1" i="0" u="none" strike="noStrike" baseline="0">
              <a:solidFill>
                <a:schemeClr val="tx2"/>
              </a:solidFill>
              <a:latin typeface="Arial"/>
              <a:cs typeface="Arial"/>
            </a:rPr>
            <a:t>Estatístico</a:t>
          </a:r>
        </a:p>
      </xdr:txBody>
    </xdr:sp>
    <xdr:clientData/>
  </xdr:oneCellAnchor>
  <xdr:twoCellAnchor>
    <xdr:from>
      <xdr:col>6</xdr:col>
      <xdr:colOff>180976</xdr:colOff>
      <xdr:row>35</xdr:row>
      <xdr:rowOff>76199</xdr:rowOff>
    </xdr:from>
    <xdr:to>
      <xdr:col>9</xdr:col>
      <xdr:colOff>2276475</xdr:colOff>
      <xdr:row>55</xdr:row>
      <xdr:rowOff>47383</xdr:rowOff>
    </xdr:to>
    <xdr:grpSp>
      <xdr:nvGrpSpPr>
        <xdr:cNvPr id="5" name="Grupo 4"/>
        <xdr:cNvGrpSpPr/>
      </xdr:nvGrpSpPr>
      <xdr:grpSpPr>
        <a:xfrm>
          <a:off x="3257551" y="6162674"/>
          <a:ext cx="3676649" cy="3828809"/>
          <a:chOff x="3068960" y="5004048"/>
          <a:chExt cx="3384160" cy="3384160"/>
        </a:xfrm>
      </xdr:grpSpPr>
      <xdr:sp macro="" textlink="">
        <xdr:nvSpPr>
          <xdr:cNvPr id="6" name="Rectângulo 5"/>
          <xdr:cNvSpPr/>
        </xdr:nvSpPr>
        <xdr:spPr>
          <a:xfrm>
            <a:off x="3068960" y="6444208"/>
            <a:ext cx="1944216" cy="1944000"/>
          </a:xfrm>
          <a:prstGeom prst="rect">
            <a:avLst/>
          </a:prstGeom>
          <a:solidFill>
            <a:srgbClr val="6699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7" name="Rectângulo 6"/>
          <xdr:cNvSpPr/>
        </xdr:nvSpPr>
        <xdr:spPr>
          <a:xfrm>
            <a:off x="3429000" y="5004048"/>
            <a:ext cx="1944216" cy="1944216"/>
          </a:xfrm>
          <a:prstGeom prst="rect">
            <a:avLst/>
          </a:prstGeom>
          <a:solidFill>
            <a:srgbClr val="FF99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8" name="CaixaDeTexto 32"/>
          <xdr:cNvSpPr txBox="1"/>
        </xdr:nvSpPr>
        <xdr:spPr>
          <a:xfrm>
            <a:off x="3068960" y="7827341"/>
            <a:ext cx="1543371" cy="551035"/>
          </a:xfrm>
          <a:prstGeom prst="rect">
            <a:avLst/>
          </a:prstGeom>
          <a:noFill/>
        </xdr:spPr>
        <xdr:txBody>
          <a:bodyPr wrap="square" rtlCol="0">
            <a:spAutoFit/>
          </a:bodyPr>
          <a:lstStyle>
            <a:defPPr>
              <a:defRPr lang="pt-PT"/>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pt-PT">
                <a:solidFill>
                  <a:srgbClr val="334C00"/>
                </a:solidFill>
              </a:rPr>
              <a:t>FORMAÇÃO </a:t>
            </a:r>
          </a:p>
          <a:p>
            <a:r>
              <a:rPr lang="pt-PT">
                <a:solidFill>
                  <a:srgbClr val="334C00"/>
                </a:solidFill>
              </a:rPr>
              <a:t>PROFISSIONAL</a:t>
            </a:r>
          </a:p>
        </xdr:txBody>
      </xdr:sp>
      <xdr:sp macro="" textlink="">
        <xdr:nvSpPr>
          <xdr:cNvPr id="9" name="CaixaDeTexto 33"/>
          <xdr:cNvSpPr txBox="1"/>
        </xdr:nvSpPr>
        <xdr:spPr>
          <a:xfrm>
            <a:off x="3429000" y="5004048"/>
            <a:ext cx="1145378" cy="316837"/>
          </a:xfrm>
          <a:prstGeom prst="rect">
            <a:avLst/>
          </a:prstGeom>
          <a:noFill/>
        </xdr:spPr>
        <xdr:txBody>
          <a:bodyPr wrap="square" rtlCol="0">
            <a:spAutoFit/>
          </a:bodyPr>
          <a:lstStyle>
            <a:defPPr>
              <a:defRPr lang="pt-PT"/>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pt-PT">
                <a:solidFill>
                  <a:srgbClr val="9E5E00"/>
                </a:solidFill>
              </a:rPr>
              <a:t>EMPREGO</a:t>
            </a:r>
          </a:p>
        </xdr:txBody>
      </xdr:sp>
      <xdr:sp macro="" textlink="">
        <xdr:nvSpPr>
          <xdr:cNvPr id="10" name="Rectângulo 9"/>
          <xdr:cNvSpPr/>
        </xdr:nvSpPr>
        <xdr:spPr>
          <a:xfrm>
            <a:off x="4509120" y="6084168"/>
            <a:ext cx="1944000" cy="1944216"/>
          </a:xfrm>
          <a:prstGeom prst="rect">
            <a:avLst/>
          </a:prstGeom>
          <a:solidFill>
            <a:srgbClr val="00808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1" name="CaixaDeTexto 31"/>
          <xdr:cNvSpPr txBox="1"/>
        </xdr:nvSpPr>
        <xdr:spPr>
          <a:xfrm>
            <a:off x="5229200" y="6084168"/>
            <a:ext cx="1205138" cy="316837"/>
          </a:xfrm>
          <a:prstGeom prst="rect">
            <a:avLst/>
          </a:prstGeom>
          <a:noFill/>
        </xdr:spPr>
        <xdr:txBody>
          <a:bodyPr wrap="square" rtlCol="0">
            <a:spAutoFit/>
          </a:bodyPr>
          <a:lstStyle>
            <a:defPPr>
              <a:defRPr lang="pt-PT"/>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r>
              <a:rPr lang="pt-PT">
                <a:solidFill>
                  <a:srgbClr val="004846"/>
                </a:solidFill>
              </a:rPr>
              <a:t>TRABALHO</a:t>
            </a:r>
          </a:p>
        </xdr:txBody>
      </xdr:sp>
    </xdr:grpSp>
    <xdr:clientData/>
  </xdr:twoCellAnchor>
  <xdr:twoCellAnchor editAs="oneCell">
    <xdr:from>
      <xdr:col>9</xdr:col>
      <xdr:colOff>1104899</xdr:colOff>
      <xdr:row>6</xdr:row>
      <xdr:rowOff>95249</xdr:rowOff>
    </xdr:from>
    <xdr:to>
      <xdr:col>9</xdr:col>
      <xdr:colOff>2097125</xdr:colOff>
      <xdr:row>14</xdr:row>
      <xdr:rowOff>155754</xdr:rowOff>
    </xdr:to>
    <xdr:pic>
      <xdr:nvPicPr>
        <xdr:cNvPr id="12" name="Imagem 1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762624" y="1323974"/>
          <a:ext cx="992226" cy="1355905"/>
        </a:xfrm>
        <a:prstGeom prst="rect">
          <a:avLst/>
        </a:prstGeom>
      </xdr:spPr>
    </xdr:pic>
    <xdr:clientData/>
  </xdr:twoCellAnchor>
</xdr:wsDr>
</file>

<file path=xl/drawings/drawing10.xml><?xml version="1.0" encoding="utf-8"?>
<c:userShapes xmlns:c="http://schemas.openxmlformats.org/drawingml/2006/chart">
  <cdr:relSizeAnchor xmlns:cdr="http://schemas.openxmlformats.org/drawingml/2006/chartDrawing">
    <cdr:from>
      <cdr:x>0.01643</cdr:x>
      <cdr:y>0.9159</cdr:y>
    </cdr:from>
    <cdr:to>
      <cdr:x>0.98503</cdr:x>
      <cdr:y>0.98554</cdr:y>
    </cdr:to>
    <cdr:sp macro="" textlink="">
      <cdr:nvSpPr>
        <cdr:cNvPr id="1892353" name="Text Box 1"/>
        <cdr:cNvSpPr txBox="1">
          <a:spLocks xmlns:a="http://schemas.openxmlformats.org/drawingml/2006/main" noChangeArrowheads="1"/>
        </cdr:cNvSpPr>
      </cdr:nvSpPr>
      <cdr:spPr bwMode="auto">
        <a:xfrm xmlns:a="http://schemas.openxmlformats.org/drawingml/2006/main">
          <a:off x="51487" y="1550869"/>
          <a:ext cx="3035326" cy="1204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II/MTSSS. </a:t>
          </a:r>
        </a:p>
      </cdr:txBody>
    </cdr:sp>
  </cdr:relSizeAnchor>
</c:userShapes>
</file>

<file path=xl/drawings/drawing11.xml><?xml version="1.0" encoding="utf-8"?>
<c:userShapes xmlns:c="http://schemas.openxmlformats.org/drawingml/2006/chart">
  <cdr:relSizeAnchor xmlns:cdr="http://schemas.openxmlformats.org/drawingml/2006/chartDrawing">
    <cdr:from>
      <cdr:x>0.01643</cdr:x>
      <cdr:y>0.9159</cdr:y>
    </cdr:from>
    <cdr:to>
      <cdr:x>0.98503</cdr:x>
      <cdr:y>0.98554</cdr:y>
    </cdr:to>
    <cdr:sp macro="" textlink="">
      <cdr:nvSpPr>
        <cdr:cNvPr id="1892353" name="Text Box 1"/>
        <cdr:cNvSpPr txBox="1">
          <a:spLocks xmlns:a="http://schemas.openxmlformats.org/drawingml/2006/main" noChangeArrowheads="1"/>
        </cdr:cNvSpPr>
      </cdr:nvSpPr>
      <cdr:spPr bwMode="auto">
        <a:xfrm xmlns:a="http://schemas.openxmlformats.org/drawingml/2006/main">
          <a:off x="51487" y="1550869"/>
          <a:ext cx="3035326" cy="1204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II/MTSSS. </a:t>
          </a:r>
        </a:p>
      </cdr:txBody>
    </cdr:sp>
  </cdr:relSizeAnchor>
</c:userShapes>
</file>

<file path=xl/drawings/drawing12.xml><?xml version="1.0" encoding="utf-8"?>
<xdr:wsDr xmlns:xdr="http://schemas.openxmlformats.org/drawingml/2006/spreadsheetDrawing" xmlns:a="http://schemas.openxmlformats.org/drawingml/2006/main">
  <xdr:twoCellAnchor editAs="oneCell">
    <xdr:from>
      <xdr:col>3</xdr:col>
      <xdr:colOff>1181100</xdr:colOff>
      <xdr:row>17</xdr:row>
      <xdr:rowOff>9525</xdr:rowOff>
    </xdr:from>
    <xdr:to>
      <xdr:col>3</xdr:col>
      <xdr:colOff>1438275</xdr:colOff>
      <xdr:row>17</xdr:row>
      <xdr:rowOff>28575</xdr:rowOff>
    </xdr:to>
    <xdr:sp macro="" textlink="">
      <xdr:nvSpPr>
        <xdr:cNvPr id="2" name="Text Box 1"/>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3" name="Text Box 2"/>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4" name="Text Box 3"/>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5" name="Text Box 4"/>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6" name="Text Box 5"/>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7" name="Text Box 6"/>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8" name="Text Box 7"/>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9" name="Text Box 8"/>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xdr:from>
      <xdr:col>15</xdr:col>
      <xdr:colOff>238125</xdr:colOff>
      <xdr:row>0</xdr:row>
      <xdr:rowOff>0</xdr:rowOff>
    </xdr:from>
    <xdr:to>
      <xdr:col>18</xdr:col>
      <xdr:colOff>11973</xdr:colOff>
      <xdr:row>1</xdr:row>
      <xdr:rowOff>8550</xdr:rowOff>
    </xdr:to>
    <xdr:grpSp>
      <xdr:nvGrpSpPr>
        <xdr:cNvPr id="10" name="Grupo 9"/>
        <xdr:cNvGrpSpPr/>
      </xdr:nvGrpSpPr>
      <xdr:grpSpPr>
        <a:xfrm>
          <a:off x="6238875" y="0"/>
          <a:ext cx="612048" cy="180000"/>
          <a:chOff x="4797152" y="7020272"/>
          <a:chExt cx="612048" cy="180000"/>
        </a:xfrm>
      </xdr:grpSpPr>
      <xdr:sp macro="" textlink="">
        <xdr:nvSpPr>
          <xdr:cNvPr id="11" name="Rectângulo 10"/>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2" name="Rectângulo 11"/>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3" name="Rectângulo 12"/>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editAs="oneCell">
    <xdr:from>
      <xdr:col>19</xdr:col>
      <xdr:colOff>0</xdr:colOff>
      <xdr:row>22</xdr:row>
      <xdr:rowOff>9525</xdr:rowOff>
    </xdr:from>
    <xdr:to>
      <xdr:col>19</xdr:col>
      <xdr:colOff>0</xdr:colOff>
      <xdr:row>22</xdr:row>
      <xdr:rowOff>28575</xdr:rowOff>
    </xdr:to>
    <xdr:sp macro="" textlink="">
      <xdr:nvSpPr>
        <xdr:cNvPr id="14" name="Text Box 1"/>
        <xdr:cNvSpPr txBox="1">
          <a:spLocks noChangeArrowheads="1"/>
        </xdr:cNvSpPr>
      </xdr:nvSpPr>
      <xdr:spPr bwMode="auto">
        <a:xfrm>
          <a:off x="6905625" y="3295650"/>
          <a:ext cx="0" cy="19050"/>
        </a:xfrm>
        <a:prstGeom prst="rect">
          <a:avLst/>
        </a:prstGeom>
        <a:noFill/>
        <a:ln w="9525">
          <a:noFill/>
          <a:miter lim="800000"/>
          <a:headEnd/>
          <a:tailEnd/>
        </a:ln>
      </xdr:spPr>
    </xdr:sp>
    <xdr:clientData/>
  </xdr:twoCellAnchor>
  <xdr:twoCellAnchor editAs="oneCell">
    <xdr:from>
      <xdr:col>19</xdr:col>
      <xdr:colOff>0</xdr:colOff>
      <xdr:row>22</xdr:row>
      <xdr:rowOff>9525</xdr:rowOff>
    </xdr:from>
    <xdr:to>
      <xdr:col>19</xdr:col>
      <xdr:colOff>0</xdr:colOff>
      <xdr:row>22</xdr:row>
      <xdr:rowOff>28575</xdr:rowOff>
    </xdr:to>
    <xdr:sp macro="" textlink="">
      <xdr:nvSpPr>
        <xdr:cNvPr id="15" name="Text Box 2"/>
        <xdr:cNvSpPr txBox="1">
          <a:spLocks noChangeArrowheads="1"/>
        </xdr:cNvSpPr>
      </xdr:nvSpPr>
      <xdr:spPr bwMode="auto">
        <a:xfrm>
          <a:off x="6905625" y="3295650"/>
          <a:ext cx="0" cy="19050"/>
        </a:xfrm>
        <a:prstGeom prst="rect">
          <a:avLst/>
        </a:prstGeom>
        <a:noFill/>
        <a:ln w="9525">
          <a:noFill/>
          <a:miter lim="800000"/>
          <a:headEnd/>
          <a:tailEnd/>
        </a:ln>
      </xdr:spPr>
    </xdr:sp>
    <xdr:clientData/>
  </xdr:twoCellAnchor>
  <xdr:twoCellAnchor editAs="oneCell">
    <xdr:from>
      <xdr:col>19</xdr:col>
      <xdr:colOff>0</xdr:colOff>
      <xdr:row>22</xdr:row>
      <xdr:rowOff>9525</xdr:rowOff>
    </xdr:from>
    <xdr:to>
      <xdr:col>19</xdr:col>
      <xdr:colOff>0</xdr:colOff>
      <xdr:row>22</xdr:row>
      <xdr:rowOff>28575</xdr:rowOff>
    </xdr:to>
    <xdr:sp macro="" textlink="">
      <xdr:nvSpPr>
        <xdr:cNvPr id="16" name="Text Box 3"/>
        <xdr:cNvSpPr txBox="1">
          <a:spLocks noChangeArrowheads="1"/>
        </xdr:cNvSpPr>
      </xdr:nvSpPr>
      <xdr:spPr bwMode="auto">
        <a:xfrm>
          <a:off x="6905625" y="3295650"/>
          <a:ext cx="0" cy="19050"/>
        </a:xfrm>
        <a:prstGeom prst="rect">
          <a:avLst/>
        </a:prstGeom>
        <a:noFill/>
        <a:ln w="9525">
          <a:noFill/>
          <a:miter lim="800000"/>
          <a:headEnd/>
          <a:tailEnd/>
        </a:ln>
      </xdr:spPr>
    </xdr:sp>
    <xdr:clientData/>
  </xdr:twoCellAnchor>
  <xdr:twoCellAnchor editAs="oneCell">
    <xdr:from>
      <xdr:col>19</xdr:col>
      <xdr:colOff>0</xdr:colOff>
      <xdr:row>22</xdr:row>
      <xdr:rowOff>9525</xdr:rowOff>
    </xdr:from>
    <xdr:to>
      <xdr:col>19</xdr:col>
      <xdr:colOff>0</xdr:colOff>
      <xdr:row>22</xdr:row>
      <xdr:rowOff>28575</xdr:rowOff>
    </xdr:to>
    <xdr:sp macro="" textlink="">
      <xdr:nvSpPr>
        <xdr:cNvPr id="17" name="Text Box 4"/>
        <xdr:cNvSpPr txBox="1">
          <a:spLocks noChangeArrowheads="1"/>
        </xdr:cNvSpPr>
      </xdr:nvSpPr>
      <xdr:spPr bwMode="auto">
        <a:xfrm>
          <a:off x="6905625" y="3295650"/>
          <a:ext cx="0" cy="19050"/>
        </a:xfrm>
        <a:prstGeom prst="rect">
          <a:avLst/>
        </a:prstGeom>
        <a:noFill/>
        <a:ln w="9525">
          <a:noFill/>
          <a:miter lim="800000"/>
          <a:headEnd/>
          <a:tailEnd/>
        </a:ln>
      </xdr:spPr>
    </xdr:sp>
    <xdr:clientData/>
  </xdr:twoCellAnchor>
  <xdr:twoCellAnchor editAs="oneCell">
    <xdr:from>
      <xdr:col>19</xdr:col>
      <xdr:colOff>0</xdr:colOff>
      <xdr:row>22</xdr:row>
      <xdr:rowOff>9525</xdr:rowOff>
    </xdr:from>
    <xdr:to>
      <xdr:col>19</xdr:col>
      <xdr:colOff>0</xdr:colOff>
      <xdr:row>22</xdr:row>
      <xdr:rowOff>28575</xdr:rowOff>
    </xdr:to>
    <xdr:sp macro="" textlink="">
      <xdr:nvSpPr>
        <xdr:cNvPr id="18" name="Text Box 5"/>
        <xdr:cNvSpPr txBox="1">
          <a:spLocks noChangeArrowheads="1"/>
        </xdr:cNvSpPr>
      </xdr:nvSpPr>
      <xdr:spPr bwMode="auto">
        <a:xfrm>
          <a:off x="6905625" y="3295650"/>
          <a:ext cx="0" cy="19050"/>
        </a:xfrm>
        <a:prstGeom prst="rect">
          <a:avLst/>
        </a:prstGeom>
        <a:noFill/>
        <a:ln w="9525">
          <a:noFill/>
          <a:miter lim="800000"/>
          <a:headEnd/>
          <a:tailEnd/>
        </a:ln>
      </xdr:spPr>
    </xdr:sp>
    <xdr:clientData/>
  </xdr:twoCellAnchor>
  <xdr:twoCellAnchor editAs="oneCell">
    <xdr:from>
      <xdr:col>19</xdr:col>
      <xdr:colOff>0</xdr:colOff>
      <xdr:row>22</xdr:row>
      <xdr:rowOff>9525</xdr:rowOff>
    </xdr:from>
    <xdr:to>
      <xdr:col>19</xdr:col>
      <xdr:colOff>0</xdr:colOff>
      <xdr:row>22</xdr:row>
      <xdr:rowOff>28575</xdr:rowOff>
    </xdr:to>
    <xdr:sp macro="" textlink="">
      <xdr:nvSpPr>
        <xdr:cNvPr id="19" name="Text Box 6"/>
        <xdr:cNvSpPr txBox="1">
          <a:spLocks noChangeArrowheads="1"/>
        </xdr:cNvSpPr>
      </xdr:nvSpPr>
      <xdr:spPr bwMode="auto">
        <a:xfrm>
          <a:off x="6905625" y="3295650"/>
          <a:ext cx="0" cy="19050"/>
        </a:xfrm>
        <a:prstGeom prst="rect">
          <a:avLst/>
        </a:prstGeom>
        <a:noFill/>
        <a:ln w="9525">
          <a:noFill/>
          <a:miter lim="800000"/>
          <a:headEnd/>
          <a:tailEnd/>
        </a:ln>
      </xdr:spPr>
    </xdr:sp>
    <xdr:clientData/>
  </xdr:twoCellAnchor>
  <xdr:twoCellAnchor editAs="oneCell">
    <xdr:from>
      <xdr:col>19</xdr:col>
      <xdr:colOff>0</xdr:colOff>
      <xdr:row>22</xdr:row>
      <xdr:rowOff>9525</xdr:rowOff>
    </xdr:from>
    <xdr:to>
      <xdr:col>19</xdr:col>
      <xdr:colOff>0</xdr:colOff>
      <xdr:row>22</xdr:row>
      <xdr:rowOff>28575</xdr:rowOff>
    </xdr:to>
    <xdr:sp macro="" textlink="">
      <xdr:nvSpPr>
        <xdr:cNvPr id="20" name="Text Box 7"/>
        <xdr:cNvSpPr txBox="1">
          <a:spLocks noChangeArrowheads="1"/>
        </xdr:cNvSpPr>
      </xdr:nvSpPr>
      <xdr:spPr bwMode="auto">
        <a:xfrm>
          <a:off x="6905625" y="3295650"/>
          <a:ext cx="0" cy="19050"/>
        </a:xfrm>
        <a:prstGeom prst="rect">
          <a:avLst/>
        </a:prstGeom>
        <a:noFill/>
        <a:ln w="9525">
          <a:noFill/>
          <a:miter lim="800000"/>
          <a:headEnd/>
          <a:tailEnd/>
        </a:ln>
      </xdr:spPr>
    </xdr:sp>
    <xdr:clientData/>
  </xdr:twoCellAnchor>
  <xdr:twoCellAnchor editAs="oneCell">
    <xdr:from>
      <xdr:col>19</xdr:col>
      <xdr:colOff>0</xdr:colOff>
      <xdr:row>22</xdr:row>
      <xdr:rowOff>9525</xdr:rowOff>
    </xdr:from>
    <xdr:to>
      <xdr:col>19</xdr:col>
      <xdr:colOff>0</xdr:colOff>
      <xdr:row>22</xdr:row>
      <xdr:rowOff>28575</xdr:rowOff>
    </xdr:to>
    <xdr:sp macro="" textlink="">
      <xdr:nvSpPr>
        <xdr:cNvPr id="21" name="Text Box 8"/>
        <xdr:cNvSpPr txBox="1">
          <a:spLocks noChangeArrowheads="1"/>
        </xdr:cNvSpPr>
      </xdr:nvSpPr>
      <xdr:spPr bwMode="auto">
        <a:xfrm>
          <a:off x="6905625" y="3295650"/>
          <a:ext cx="0" cy="19050"/>
        </a:xfrm>
        <a:prstGeom prst="rect">
          <a:avLst/>
        </a:prstGeom>
        <a:noFill/>
        <a:ln w="9525">
          <a:noFill/>
          <a:miter lim="800000"/>
          <a:headEnd/>
          <a:tailEnd/>
        </a:ln>
      </xdr:spPr>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392973</xdr:colOff>
      <xdr:row>1</xdr:row>
      <xdr:rowOff>8550</xdr:rowOff>
    </xdr:to>
    <xdr:grpSp>
      <xdr:nvGrpSpPr>
        <xdr:cNvPr id="2" name="Grupo 1"/>
        <xdr:cNvGrpSpPr/>
      </xdr:nvGrpSpPr>
      <xdr:grpSpPr>
        <a:xfrm>
          <a:off x="66675" y="0"/>
          <a:ext cx="631098"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4.xml><?xml version="1.0" encoding="utf-8"?>
<xdr:wsDr xmlns:xdr="http://schemas.openxmlformats.org/drawingml/2006/spreadsheetDrawing" xmlns:a="http://schemas.openxmlformats.org/drawingml/2006/main">
  <xdr:twoCellAnchor>
    <xdr:from>
      <xdr:col>9</xdr:col>
      <xdr:colOff>316015</xdr:colOff>
      <xdr:row>0</xdr:row>
      <xdr:rowOff>0</xdr:rowOff>
    </xdr:from>
    <xdr:to>
      <xdr:col>11</xdr:col>
      <xdr:colOff>11973</xdr:colOff>
      <xdr:row>1</xdr:row>
      <xdr:rowOff>8550</xdr:rowOff>
    </xdr:to>
    <xdr:grpSp>
      <xdr:nvGrpSpPr>
        <xdr:cNvPr id="2" name="Grupo 1"/>
        <xdr:cNvGrpSpPr/>
      </xdr:nvGrpSpPr>
      <xdr:grpSpPr>
        <a:xfrm>
          <a:off x="6164365" y="0"/>
          <a:ext cx="629408" cy="170475"/>
          <a:chOff x="4808367" y="7020272"/>
          <a:chExt cx="600833" cy="180000"/>
        </a:xfrm>
      </xdr:grpSpPr>
      <xdr:sp macro="" textlink="">
        <xdr:nvSpPr>
          <xdr:cNvPr id="3" name="Rectângulo 2"/>
          <xdr:cNvSpPr/>
        </xdr:nvSpPr>
        <xdr:spPr>
          <a:xfrm>
            <a:off x="5016250"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5.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10283</xdr:colOff>
      <xdr:row>1</xdr:row>
      <xdr:rowOff>8550</xdr:rowOff>
    </xdr:to>
    <xdr:grpSp>
      <xdr:nvGrpSpPr>
        <xdr:cNvPr id="6" name="Grupo 5"/>
        <xdr:cNvGrpSpPr/>
      </xdr:nvGrpSpPr>
      <xdr:grpSpPr>
        <a:xfrm>
          <a:off x="66675" y="0"/>
          <a:ext cx="600833" cy="180000"/>
          <a:chOff x="4808367" y="7020272"/>
          <a:chExt cx="600833" cy="180000"/>
        </a:xfrm>
      </xdr:grpSpPr>
      <xdr:sp macro="" textlink="">
        <xdr:nvSpPr>
          <xdr:cNvPr id="7" name="Rectângulo 6"/>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8" name="Rectângulo 7"/>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9" name="Rectângulo 8"/>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6.xml><?xml version="1.0" encoding="utf-8"?>
<xdr:wsDr xmlns:xdr="http://schemas.openxmlformats.org/drawingml/2006/spreadsheetDrawing" xmlns:a="http://schemas.openxmlformats.org/drawingml/2006/main">
  <xdr:twoCellAnchor>
    <xdr:from>
      <xdr:col>13</xdr:col>
      <xdr:colOff>142875</xdr:colOff>
      <xdr:row>0</xdr:row>
      <xdr:rowOff>0</xdr:rowOff>
    </xdr:from>
    <xdr:to>
      <xdr:col>15</xdr:col>
      <xdr:colOff>10283</xdr:colOff>
      <xdr:row>1</xdr:row>
      <xdr:rowOff>8550</xdr:rowOff>
    </xdr:to>
    <xdr:grpSp>
      <xdr:nvGrpSpPr>
        <xdr:cNvPr id="6" name="Grupo 5"/>
        <xdr:cNvGrpSpPr/>
      </xdr:nvGrpSpPr>
      <xdr:grpSpPr>
        <a:xfrm>
          <a:off x="6143625" y="0"/>
          <a:ext cx="648458" cy="180000"/>
          <a:chOff x="4808367" y="7020272"/>
          <a:chExt cx="600833" cy="180000"/>
        </a:xfrm>
      </xdr:grpSpPr>
      <xdr:sp macro="" textlink="">
        <xdr:nvSpPr>
          <xdr:cNvPr id="7" name="Rectângulo 6"/>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8" name="Rectângulo 7"/>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9" name="Rectângulo 8"/>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7.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276983</xdr:colOff>
      <xdr:row>1</xdr:row>
      <xdr:rowOff>8550</xdr:rowOff>
    </xdr:to>
    <xdr:grpSp>
      <xdr:nvGrpSpPr>
        <xdr:cNvPr id="2" name="Grupo 1"/>
        <xdr:cNvGrpSpPr/>
      </xdr:nvGrpSpPr>
      <xdr:grpSpPr>
        <a:xfrm>
          <a:off x="66675" y="0"/>
          <a:ext cx="600833" cy="180000"/>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8.xml><?xml version="1.0" encoding="utf-8"?>
<xdr:wsDr xmlns:xdr="http://schemas.openxmlformats.org/drawingml/2006/spreadsheetDrawing" xmlns:a="http://schemas.openxmlformats.org/drawingml/2006/main">
  <xdr:twoCellAnchor>
    <xdr:from>
      <xdr:col>10</xdr:col>
      <xdr:colOff>28575</xdr:colOff>
      <xdr:row>56</xdr:row>
      <xdr:rowOff>0</xdr:rowOff>
    </xdr:from>
    <xdr:to>
      <xdr:col>16</xdr:col>
      <xdr:colOff>0</xdr:colOff>
      <xdr:row>56</xdr:row>
      <xdr:rowOff>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952500</xdr:colOff>
      <xdr:row>56</xdr:row>
      <xdr:rowOff>0</xdr:rowOff>
    </xdr:from>
    <xdr:to>
      <xdr:col>5</xdr:col>
      <xdr:colOff>361950</xdr:colOff>
      <xdr:row>56</xdr:row>
      <xdr:rowOff>0</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28575</xdr:colOff>
      <xdr:row>56</xdr:row>
      <xdr:rowOff>0</xdr:rowOff>
    </xdr:from>
    <xdr:to>
      <xdr:col>16</xdr:col>
      <xdr:colOff>0</xdr:colOff>
      <xdr:row>56</xdr:row>
      <xdr:rowOff>0</xdr:rowOff>
    </xdr:to>
    <xdr:graphicFrame macro="">
      <xdr:nvGraphicFramePr>
        <xdr:cNvPr id="4"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952500</xdr:colOff>
      <xdr:row>56</xdr:row>
      <xdr:rowOff>0</xdr:rowOff>
    </xdr:from>
    <xdr:to>
      <xdr:col>5</xdr:col>
      <xdr:colOff>361950</xdr:colOff>
      <xdr:row>56</xdr:row>
      <xdr:rowOff>0</xdr:rowOff>
    </xdr:to>
    <xdr:graphicFrame macro="">
      <xdr:nvGraphicFramePr>
        <xdr:cNvPr id="5"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10</xdr:col>
      <xdr:colOff>9525</xdr:colOff>
      <xdr:row>65</xdr:row>
      <xdr:rowOff>52386</xdr:rowOff>
    </xdr:from>
    <xdr:to>
      <xdr:col>16</xdr:col>
      <xdr:colOff>47625</xdr:colOff>
      <xdr:row>77</xdr:row>
      <xdr:rowOff>3175</xdr:rowOff>
    </xdr:to>
    <xdr:graphicFrame macro="">
      <xdr:nvGraphicFramePr>
        <xdr:cNvPr id="6" name="Chart 6"/>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15</xdr:col>
      <xdr:colOff>289560</xdr:colOff>
      <xdr:row>0</xdr:row>
      <xdr:rowOff>0</xdr:rowOff>
    </xdr:from>
    <xdr:to>
      <xdr:col>18</xdr:col>
      <xdr:colOff>8378</xdr:colOff>
      <xdr:row>1</xdr:row>
      <xdr:rowOff>4740</xdr:rowOff>
    </xdr:to>
    <xdr:grpSp>
      <xdr:nvGrpSpPr>
        <xdr:cNvPr id="15" name="Grupo 14"/>
        <xdr:cNvGrpSpPr/>
      </xdr:nvGrpSpPr>
      <xdr:grpSpPr>
        <a:xfrm>
          <a:off x="6202680" y="0"/>
          <a:ext cx="648458" cy="180000"/>
          <a:chOff x="4808367" y="7020272"/>
          <a:chExt cx="600833" cy="180000"/>
        </a:xfrm>
      </xdr:grpSpPr>
      <xdr:sp macro="" textlink="">
        <xdr:nvSpPr>
          <xdr:cNvPr id="16" name="Rectângulo 15"/>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7" name="Rectângulo 16"/>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8" name="Rectângulo 17"/>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9.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356993</xdr:colOff>
      <xdr:row>1</xdr:row>
      <xdr:rowOff>4740</xdr:rowOff>
    </xdr:to>
    <xdr:grpSp>
      <xdr:nvGrpSpPr>
        <xdr:cNvPr id="2" name="Grupo 1"/>
        <xdr:cNvGrpSpPr/>
      </xdr:nvGrpSpPr>
      <xdr:grpSpPr>
        <a:xfrm>
          <a:off x="66675" y="0"/>
          <a:ext cx="595118" cy="166665"/>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1</xdr:col>
      <xdr:colOff>0</xdr:colOff>
      <xdr:row>0</xdr:row>
      <xdr:rowOff>0</xdr:rowOff>
    </xdr:from>
    <xdr:to>
      <xdr:col>3</xdr:col>
      <xdr:colOff>356993</xdr:colOff>
      <xdr:row>1</xdr:row>
      <xdr:rowOff>4740</xdr:rowOff>
    </xdr:to>
    <xdr:grpSp>
      <xdr:nvGrpSpPr>
        <xdr:cNvPr id="6" name="Grupo 5"/>
        <xdr:cNvGrpSpPr/>
      </xdr:nvGrpSpPr>
      <xdr:grpSpPr>
        <a:xfrm>
          <a:off x="66675" y="0"/>
          <a:ext cx="595118" cy="166665"/>
          <a:chOff x="4808367" y="7020272"/>
          <a:chExt cx="600833" cy="180000"/>
        </a:xfrm>
      </xdr:grpSpPr>
      <xdr:sp macro="" textlink="">
        <xdr:nvSpPr>
          <xdr:cNvPr id="7" name="Rectângulo 6"/>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8" name="Rectângulo 7"/>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9" name="Rectângulo 8"/>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781050</xdr:colOff>
      <xdr:row>0</xdr:row>
      <xdr:rowOff>0</xdr:rowOff>
    </xdr:from>
    <xdr:to>
      <xdr:col>8</xdr:col>
      <xdr:colOff>11973</xdr:colOff>
      <xdr:row>1</xdr:row>
      <xdr:rowOff>8550</xdr:rowOff>
    </xdr:to>
    <xdr:grpSp>
      <xdr:nvGrpSpPr>
        <xdr:cNvPr id="2" name="Grupo 1"/>
        <xdr:cNvGrpSpPr/>
      </xdr:nvGrpSpPr>
      <xdr:grpSpPr>
        <a:xfrm>
          <a:off x="2371725" y="0"/>
          <a:ext cx="612048" cy="180000"/>
          <a:chOff x="4797152" y="7020272"/>
          <a:chExt cx="612048" cy="180000"/>
        </a:xfrm>
      </xdr:grpSpPr>
      <xdr:sp macro="" textlink="">
        <xdr:nvSpPr>
          <xdr:cNvPr id="3" name="Rectângulo 2"/>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20.xml><?xml version="1.0" encoding="utf-8"?>
<xdr:wsDr xmlns:xdr="http://schemas.openxmlformats.org/drawingml/2006/spreadsheetDrawing" xmlns:a="http://schemas.openxmlformats.org/drawingml/2006/main">
  <xdr:twoCellAnchor>
    <xdr:from>
      <xdr:col>11</xdr:col>
      <xdr:colOff>1476375</xdr:colOff>
      <xdr:row>0</xdr:row>
      <xdr:rowOff>0</xdr:rowOff>
    </xdr:from>
    <xdr:to>
      <xdr:col>13</xdr:col>
      <xdr:colOff>10283</xdr:colOff>
      <xdr:row>1</xdr:row>
      <xdr:rowOff>8550</xdr:rowOff>
    </xdr:to>
    <xdr:grpSp>
      <xdr:nvGrpSpPr>
        <xdr:cNvPr id="2" name="Grupo 1"/>
        <xdr:cNvGrpSpPr/>
      </xdr:nvGrpSpPr>
      <xdr:grpSpPr>
        <a:xfrm>
          <a:off x="5934075" y="0"/>
          <a:ext cx="600833" cy="180000"/>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11</xdr:col>
      <xdr:colOff>19049</xdr:colOff>
      <xdr:row>41</xdr:row>
      <xdr:rowOff>85724</xdr:rowOff>
    </xdr:from>
    <xdr:to>
      <xdr:col>12</xdr:col>
      <xdr:colOff>143995</xdr:colOff>
      <xdr:row>47</xdr:row>
      <xdr:rowOff>65555</xdr:rowOff>
    </xdr:to>
    <xdr:graphicFrame macro="">
      <xdr:nvGraphicFramePr>
        <xdr:cNvPr id="7" name="Chart 24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19050</xdr:colOff>
      <xdr:row>47</xdr:row>
      <xdr:rowOff>123265</xdr:rowOff>
    </xdr:from>
    <xdr:to>
      <xdr:col>12</xdr:col>
      <xdr:colOff>123265</xdr:colOff>
      <xdr:row>64</xdr:row>
      <xdr:rowOff>133656</xdr:rowOff>
    </xdr:to>
    <xdr:graphicFrame macro="">
      <xdr:nvGraphicFramePr>
        <xdr:cNvPr id="8" name="Chart 24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11</xdr:col>
      <xdr:colOff>47625</xdr:colOff>
      <xdr:row>4</xdr:row>
      <xdr:rowOff>152400</xdr:rowOff>
    </xdr:from>
    <xdr:to>
      <xdr:col>12</xdr:col>
      <xdr:colOff>114300</xdr:colOff>
      <xdr:row>27</xdr:row>
      <xdr:rowOff>114299</xdr:rowOff>
    </xdr:to>
    <xdr:graphicFrame macro="">
      <xdr:nvGraphicFramePr>
        <xdr:cNvPr id="9" name="Chart 24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xdr:col>
      <xdr:colOff>0</xdr:colOff>
      <xdr:row>30</xdr:row>
      <xdr:rowOff>47625</xdr:rowOff>
    </xdr:from>
    <xdr:to>
      <xdr:col>13</xdr:col>
      <xdr:colOff>1</xdr:colOff>
      <xdr:row>38</xdr:row>
      <xdr:rowOff>83484</xdr:rowOff>
    </xdr:to>
    <xdr:graphicFrame macro="">
      <xdr:nvGraphicFramePr>
        <xdr:cNvPr id="14" name="Chart 18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mc:AlternateContent xmlns:mc="http://schemas.openxmlformats.org/markup-compatibility/2006">
    <mc:Choice xmlns:a14="http://schemas.microsoft.com/office/drawing/2010/main" Requires="a14">
      <xdr:twoCellAnchor editAs="oneCell">
        <xdr:from>
          <xdr:col>4</xdr:col>
          <xdr:colOff>95250</xdr:colOff>
          <xdr:row>29</xdr:row>
          <xdr:rowOff>19050</xdr:rowOff>
        </xdr:from>
        <xdr:to>
          <xdr:col>6</xdr:col>
          <xdr:colOff>190500</xdr:colOff>
          <xdr:row>30</xdr:row>
          <xdr:rowOff>19050</xdr:rowOff>
        </xdr:to>
        <xdr:sp macro="" textlink="">
          <xdr:nvSpPr>
            <xdr:cNvPr id="1025" name="Drop Down 1" hidden="1">
              <a:extLst>
                <a:ext uri="{63B3BB69-23CF-44E3-9099-C40C66FF867C}">
                  <a14:compatExt spid="_x0000_s1025"/>
                </a:ext>
              </a:extLst>
            </xdr:cNvPr>
            <xdr:cNvSpPr/>
          </xdr:nvSpPr>
          <xdr:spPr>
            <a:xfrm>
              <a:off x="0" y="0"/>
              <a:ext cx="0" cy="0"/>
            </a:xfrm>
            <a:prstGeom prst="rect">
              <a:avLst/>
            </a:prstGeom>
          </xdr:spPr>
        </xdr:sp>
        <xdr:clientData/>
      </xdr:twoCellAnchor>
    </mc:Choice>
    <mc:Fallback/>
  </mc:AlternateContent>
</xdr:wsDr>
</file>

<file path=xl/drawings/drawing21.xml><?xml version="1.0" encoding="utf-8"?>
<c:userShapes xmlns:c="http://schemas.openxmlformats.org/drawingml/2006/chart">
  <cdr:relSizeAnchor xmlns:cdr="http://schemas.openxmlformats.org/drawingml/2006/chartDrawing">
    <cdr:from>
      <cdr:x>0.79082</cdr:x>
      <cdr:y>0.20042</cdr:y>
    </cdr:from>
    <cdr:to>
      <cdr:x>0.79082</cdr:x>
      <cdr:y>0.20042</cdr:y>
    </cdr:to>
    <cdr:sp macro="" textlink="">
      <cdr:nvSpPr>
        <cdr:cNvPr id="2087940" name="Text Box 4"/>
        <cdr:cNvSpPr txBox="1">
          <a:spLocks xmlns:a="http://schemas.openxmlformats.org/drawingml/2006/main" noChangeArrowheads="1"/>
        </cdr:cNvSpPr>
      </cdr:nvSpPr>
      <cdr:spPr bwMode="auto">
        <a:xfrm xmlns:a="http://schemas.openxmlformats.org/drawingml/2006/main">
          <a:off x="2842096" y="40893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0.78401</cdr:x>
      <cdr:y>0.20042</cdr:y>
    </cdr:from>
    <cdr:to>
      <cdr:x>0.78401</cdr:x>
      <cdr:y>0.20042</cdr:y>
    </cdr:to>
    <cdr:sp macro="" textlink="">
      <cdr:nvSpPr>
        <cdr:cNvPr id="2087941" name="Text Box 5"/>
        <cdr:cNvSpPr txBox="1">
          <a:spLocks xmlns:a="http://schemas.openxmlformats.org/drawingml/2006/main" noChangeArrowheads="1"/>
        </cdr:cNvSpPr>
      </cdr:nvSpPr>
      <cdr:spPr bwMode="auto">
        <a:xfrm xmlns:a="http://schemas.openxmlformats.org/drawingml/2006/main">
          <a:off x="2817627" y="40893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0.79082</cdr:x>
      <cdr:y>0.20042</cdr:y>
    </cdr:from>
    <cdr:to>
      <cdr:x>0.79082</cdr:x>
      <cdr:y>0.20042</cdr:y>
    </cdr:to>
    <cdr:sp macro="" textlink="">
      <cdr:nvSpPr>
        <cdr:cNvPr id="2" name="Text Box 4"/>
        <cdr:cNvSpPr txBox="1">
          <a:spLocks xmlns:a="http://schemas.openxmlformats.org/drawingml/2006/main" noChangeArrowheads="1"/>
        </cdr:cNvSpPr>
      </cdr:nvSpPr>
      <cdr:spPr bwMode="auto">
        <a:xfrm xmlns:a="http://schemas.openxmlformats.org/drawingml/2006/main">
          <a:off x="2842096" y="40893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0.78401</cdr:x>
      <cdr:y>0.20042</cdr:y>
    </cdr:from>
    <cdr:to>
      <cdr:x>0.78401</cdr:x>
      <cdr:y>0.20042</cdr:y>
    </cdr:to>
    <cdr:sp macro="" textlink="">
      <cdr:nvSpPr>
        <cdr:cNvPr id="3" name="Text Box 5"/>
        <cdr:cNvSpPr txBox="1">
          <a:spLocks xmlns:a="http://schemas.openxmlformats.org/drawingml/2006/main" noChangeArrowheads="1"/>
        </cdr:cNvSpPr>
      </cdr:nvSpPr>
      <cdr:spPr bwMode="auto">
        <a:xfrm xmlns:a="http://schemas.openxmlformats.org/drawingml/2006/main">
          <a:off x="2817627" y="40893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userShapes>
</file>

<file path=xl/drawings/drawing22.xml><?xml version="1.0" encoding="utf-8"?>
<c:userShapes xmlns:c="http://schemas.openxmlformats.org/drawingml/2006/chart">
  <cdr:relSizeAnchor xmlns:cdr="http://schemas.openxmlformats.org/drawingml/2006/chartDrawing">
    <cdr:from>
      <cdr:x>0.77623</cdr:x>
      <cdr:y>0.16477</cdr:y>
    </cdr:from>
    <cdr:to>
      <cdr:x>0.77623</cdr:x>
      <cdr:y>0.16477</cdr:y>
    </cdr:to>
    <cdr:sp macro="" textlink="">
      <cdr:nvSpPr>
        <cdr:cNvPr id="2079751" name="Text Box 7"/>
        <cdr:cNvSpPr txBox="1">
          <a:spLocks xmlns:a="http://schemas.openxmlformats.org/drawingml/2006/main" noChangeArrowheads="1"/>
        </cdr:cNvSpPr>
      </cdr:nvSpPr>
      <cdr:spPr bwMode="auto">
        <a:xfrm xmlns:a="http://schemas.openxmlformats.org/drawingml/2006/main">
          <a:off x="2823161"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0.77039</cdr:x>
      <cdr:y>0.16477</cdr:y>
    </cdr:from>
    <cdr:to>
      <cdr:x>0.77039</cdr:x>
      <cdr:y>0.16477</cdr:y>
    </cdr:to>
    <cdr:sp macro="" textlink="">
      <cdr:nvSpPr>
        <cdr:cNvPr id="2079753" name="Text Box 9"/>
        <cdr:cNvSpPr txBox="1">
          <a:spLocks xmlns:a="http://schemas.openxmlformats.org/drawingml/2006/main" noChangeArrowheads="1"/>
        </cdr:cNvSpPr>
      </cdr:nvSpPr>
      <cdr:spPr bwMode="auto">
        <a:xfrm xmlns:a="http://schemas.openxmlformats.org/drawingml/2006/main">
          <a:off x="2803987"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0.77623</cdr:x>
      <cdr:y>0.16477</cdr:y>
    </cdr:from>
    <cdr:to>
      <cdr:x>0.77623</cdr:x>
      <cdr:y>0.16477</cdr:y>
    </cdr:to>
    <cdr:sp macro="" textlink="">
      <cdr:nvSpPr>
        <cdr:cNvPr id="2" name="Text Box 7"/>
        <cdr:cNvSpPr txBox="1">
          <a:spLocks xmlns:a="http://schemas.openxmlformats.org/drawingml/2006/main" noChangeArrowheads="1"/>
        </cdr:cNvSpPr>
      </cdr:nvSpPr>
      <cdr:spPr bwMode="auto">
        <a:xfrm xmlns:a="http://schemas.openxmlformats.org/drawingml/2006/main">
          <a:off x="2823161"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0.77039</cdr:x>
      <cdr:y>0.16477</cdr:y>
    </cdr:from>
    <cdr:to>
      <cdr:x>0.77039</cdr:x>
      <cdr:y>0.16477</cdr:y>
    </cdr:to>
    <cdr:sp macro="" textlink="">
      <cdr:nvSpPr>
        <cdr:cNvPr id="3" name="Text Box 9"/>
        <cdr:cNvSpPr txBox="1">
          <a:spLocks xmlns:a="http://schemas.openxmlformats.org/drawingml/2006/main" noChangeArrowheads="1"/>
        </cdr:cNvSpPr>
      </cdr:nvSpPr>
      <cdr:spPr bwMode="auto">
        <a:xfrm xmlns:a="http://schemas.openxmlformats.org/drawingml/2006/main">
          <a:off x="2803987"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userShapes>
</file>

<file path=xl/drawings/drawing23.xml><?xml version="1.0" encoding="utf-8"?>
<c:userShapes xmlns:c="http://schemas.openxmlformats.org/drawingml/2006/chart">
  <cdr:relSizeAnchor xmlns:cdr="http://schemas.openxmlformats.org/drawingml/2006/chartDrawing">
    <cdr:from>
      <cdr:x>0.77623</cdr:x>
      <cdr:y>0.16477</cdr:y>
    </cdr:from>
    <cdr:to>
      <cdr:x>0.77623</cdr:x>
      <cdr:y>0.16477</cdr:y>
    </cdr:to>
    <cdr:sp macro="" textlink="">
      <cdr:nvSpPr>
        <cdr:cNvPr id="2079751" name="Text Box 7"/>
        <cdr:cNvSpPr txBox="1">
          <a:spLocks xmlns:a="http://schemas.openxmlformats.org/drawingml/2006/main" noChangeArrowheads="1"/>
        </cdr:cNvSpPr>
      </cdr:nvSpPr>
      <cdr:spPr bwMode="auto">
        <a:xfrm xmlns:a="http://schemas.openxmlformats.org/drawingml/2006/main">
          <a:off x="2823161"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0.77039</cdr:x>
      <cdr:y>0.16477</cdr:y>
    </cdr:from>
    <cdr:to>
      <cdr:x>0.77039</cdr:x>
      <cdr:y>0.16477</cdr:y>
    </cdr:to>
    <cdr:sp macro="" textlink="">
      <cdr:nvSpPr>
        <cdr:cNvPr id="2079753" name="Text Box 9"/>
        <cdr:cNvSpPr txBox="1">
          <a:spLocks xmlns:a="http://schemas.openxmlformats.org/drawingml/2006/main" noChangeArrowheads="1"/>
        </cdr:cNvSpPr>
      </cdr:nvSpPr>
      <cdr:spPr bwMode="auto">
        <a:xfrm xmlns:a="http://schemas.openxmlformats.org/drawingml/2006/main">
          <a:off x="2803987"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userShapes>
</file>

<file path=xl/drawings/drawing24.xml><?xml version="1.0" encoding="utf-8"?>
<c:userShapes xmlns:c="http://schemas.openxmlformats.org/drawingml/2006/chart">
  <cdr:relSizeAnchor xmlns:cdr="http://schemas.openxmlformats.org/drawingml/2006/chartDrawing">
    <cdr:from>
      <cdr:x>0.09159</cdr:x>
      <cdr:y>0.04807</cdr:y>
    </cdr:from>
    <cdr:to>
      <cdr:x>0.09159</cdr:x>
      <cdr:y>0.04807</cdr:y>
    </cdr:to>
    <cdr:sp macro="" textlink="">
      <cdr:nvSpPr>
        <cdr:cNvPr id="1516545" name="Text Box 1"/>
        <cdr:cNvSpPr txBox="1">
          <a:spLocks xmlns:a="http://schemas.openxmlformats.org/drawingml/2006/main" noChangeArrowheads="1"/>
        </cdr:cNvSpPr>
      </cdr:nvSpPr>
      <cdr:spPr bwMode="auto">
        <a:xfrm xmlns:a="http://schemas.openxmlformats.org/drawingml/2006/main">
          <a:off x="788321" y="9842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a:lstStyle xmlns:a="http://schemas.openxmlformats.org/drawingml/2006/main"/>
        <a:p xmlns:a="http://schemas.openxmlformats.org/drawingml/2006/main">
          <a:endParaRPr lang="pt-PT"/>
        </a:p>
      </cdr:txBody>
    </cdr:sp>
  </cdr:relSizeAnchor>
  <cdr:relSizeAnchor xmlns:cdr="http://schemas.openxmlformats.org/drawingml/2006/chartDrawing">
    <cdr:from>
      <cdr:x>0.7937</cdr:x>
      <cdr:y>0.18349</cdr:y>
    </cdr:from>
    <cdr:to>
      <cdr:x>0.7937</cdr:x>
      <cdr:y>0.18349</cdr:y>
    </cdr:to>
    <cdr:sp macro="" textlink="">
      <cdr:nvSpPr>
        <cdr:cNvPr id="1516546" name="Text Box 2"/>
        <cdr:cNvSpPr txBox="1">
          <a:spLocks xmlns:a="http://schemas.openxmlformats.org/drawingml/2006/main" noChangeArrowheads="1"/>
        </cdr:cNvSpPr>
      </cdr:nvSpPr>
      <cdr:spPr bwMode="auto">
        <a:xfrm xmlns:a="http://schemas.openxmlformats.org/drawingml/2006/main">
          <a:off x="6807168" y="366697"/>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0.78678</cdr:x>
      <cdr:y>0.18349</cdr:y>
    </cdr:from>
    <cdr:to>
      <cdr:x>0.78678</cdr:x>
      <cdr:y>0.18349</cdr:y>
    </cdr:to>
    <cdr:sp macro="" textlink="">
      <cdr:nvSpPr>
        <cdr:cNvPr id="1516548" name="Text Box 4"/>
        <cdr:cNvSpPr txBox="1">
          <a:spLocks xmlns:a="http://schemas.openxmlformats.org/drawingml/2006/main" noChangeArrowheads="1"/>
        </cdr:cNvSpPr>
      </cdr:nvSpPr>
      <cdr:spPr bwMode="auto">
        <a:xfrm xmlns:a="http://schemas.openxmlformats.org/drawingml/2006/main">
          <a:off x="6747828" y="366697"/>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0.00868</cdr:x>
      <cdr:y>0.90589</cdr:y>
    </cdr:from>
    <cdr:to>
      <cdr:x>0.1159</cdr:x>
      <cdr:y>0.98953</cdr:y>
    </cdr:to>
    <cdr:sp macro="" textlink="">
      <cdr:nvSpPr>
        <cdr:cNvPr id="8" name="Text Box 10"/>
        <cdr:cNvSpPr txBox="1">
          <a:spLocks xmlns:a="http://schemas.openxmlformats.org/drawingml/2006/main" noChangeArrowheads="1"/>
        </cdr:cNvSpPr>
      </cdr:nvSpPr>
      <cdr:spPr bwMode="auto">
        <a:xfrm xmlns:a="http://schemas.openxmlformats.org/drawingml/2006/main">
          <a:off x="54815" y="1318146"/>
          <a:ext cx="677108" cy="121700"/>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none" lIns="18288" tIns="18288" rIns="0" bIns="0" anchor="t" upright="1">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rtl="0">
            <a:defRPr sz="1000"/>
          </a:pPr>
          <a:r>
            <a:rPr lang="pt-PT" sz="700" b="0" i="0" u="none" strike="noStrike" baseline="0">
              <a:solidFill>
                <a:schemeClr val="accent1"/>
              </a:solidFill>
              <a:latin typeface="Arial"/>
              <a:cs typeface="Arial"/>
            </a:rPr>
            <a:t>fonte: II/MTSSS.</a:t>
          </a:r>
        </a:p>
      </cdr:txBody>
    </cdr:sp>
  </cdr:relSizeAnchor>
  <cdr:relSizeAnchor xmlns:cdr="http://schemas.openxmlformats.org/drawingml/2006/chartDrawing">
    <cdr:from>
      <cdr:x>0.83718</cdr:x>
      <cdr:y>0.42508</cdr:y>
    </cdr:from>
    <cdr:to>
      <cdr:x>0.83718</cdr:x>
      <cdr:y>0.42508</cdr:y>
    </cdr:to>
    <cdr:sp macro="" textlink="">
      <cdr:nvSpPr>
        <cdr:cNvPr id="2098180" name="Text Box 4"/>
        <cdr:cNvSpPr txBox="1">
          <a:spLocks xmlns:a="http://schemas.openxmlformats.org/drawingml/2006/main" noChangeArrowheads="1"/>
        </cdr:cNvSpPr>
      </cdr:nvSpPr>
      <cdr:spPr bwMode="auto">
        <a:xfrm xmlns:a="http://schemas.openxmlformats.org/drawingml/2006/main">
          <a:off x="2028609"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0.83382</cdr:x>
      <cdr:y>0.42508</cdr:y>
    </cdr:from>
    <cdr:to>
      <cdr:x>0.83382</cdr:x>
      <cdr:y>0.42508</cdr:y>
    </cdr:to>
    <cdr:sp macro="" textlink="">
      <cdr:nvSpPr>
        <cdr:cNvPr id="2098181" name="Text Box 5"/>
        <cdr:cNvSpPr txBox="1">
          <a:spLocks xmlns:a="http://schemas.openxmlformats.org/drawingml/2006/main" noChangeArrowheads="1"/>
        </cdr:cNvSpPr>
      </cdr:nvSpPr>
      <cdr:spPr bwMode="auto">
        <a:xfrm xmlns:a="http://schemas.openxmlformats.org/drawingml/2006/main">
          <a:off x="2017570"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0.83718</cdr:x>
      <cdr:y>0.42508</cdr:y>
    </cdr:from>
    <cdr:to>
      <cdr:x>0.83718</cdr:x>
      <cdr:y>0.42508</cdr:y>
    </cdr:to>
    <cdr:sp macro="" textlink="">
      <cdr:nvSpPr>
        <cdr:cNvPr id="2" name="Text Box 4"/>
        <cdr:cNvSpPr txBox="1">
          <a:spLocks xmlns:a="http://schemas.openxmlformats.org/drawingml/2006/main" noChangeArrowheads="1"/>
        </cdr:cNvSpPr>
      </cdr:nvSpPr>
      <cdr:spPr bwMode="auto">
        <a:xfrm xmlns:a="http://schemas.openxmlformats.org/drawingml/2006/main">
          <a:off x="2028609"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0.83382</cdr:x>
      <cdr:y>0.42508</cdr:y>
    </cdr:from>
    <cdr:to>
      <cdr:x>0.83382</cdr:x>
      <cdr:y>0.42508</cdr:y>
    </cdr:to>
    <cdr:sp macro="" textlink="">
      <cdr:nvSpPr>
        <cdr:cNvPr id="3" name="Text Box 5"/>
        <cdr:cNvSpPr txBox="1">
          <a:spLocks xmlns:a="http://schemas.openxmlformats.org/drawingml/2006/main" noChangeArrowheads="1"/>
        </cdr:cNvSpPr>
      </cdr:nvSpPr>
      <cdr:spPr bwMode="auto">
        <a:xfrm xmlns:a="http://schemas.openxmlformats.org/drawingml/2006/main">
          <a:off x="2017570"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0.65921</cdr:x>
      <cdr:y>0.29605</cdr:y>
    </cdr:from>
    <cdr:to>
      <cdr:x>0.75264</cdr:x>
      <cdr:y>0.57605</cdr:y>
    </cdr:to>
    <cdr:sp macro="" textlink="">
      <cdr:nvSpPr>
        <cdr:cNvPr id="10" name="Text Box 5"/>
        <cdr:cNvSpPr txBox="1">
          <a:spLocks xmlns:a="http://schemas.openxmlformats.org/drawingml/2006/main" noChangeArrowheads="1"/>
        </cdr:cNvSpPr>
      </cdr:nvSpPr>
      <cdr:spPr bwMode="auto">
        <a:xfrm xmlns:a="http://schemas.openxmlformats.org/drawingml/2006/main">
          <a:off x="4162961" y="430774"/>
          <a:ext cx="590014" cy="407425"/>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square" lIns="18288" tIns="18288" rIns="18288" bIns="0" anchor="t" upright="1">
          <a:noAutofit/>
        </a:bodyPr>
        <a:lstStyle xmlns:a="http://schemas.openxmlformats.org/drawingml/2006/main">
          <a:lvl1pPr marL="0" indent="0">
            <a:defRPr sz="1100">
              <a:latin typeface="Franklin Gothic Book"/>
            </a:defRPr>
          </a:lvl1pPr>
          <a:lvl2pPr marL="457200" indent="0">
            <a:defRPr sz="1100">
              <a:latin typeface="Franklin Gothic Book"/>
            </a:defRPr>
          </a:lvl2pPr>
          <a:lvl3pPr marL="914400" indent="0">
            <a:defRPr sz="1100">
              <a:latin typeface="Franklin Gothic Book"/>
            </a:defRPr>
          </a:lvl3pPr>
          <a:lvl4pPr marL="1371600" indent="0">
            <a:defRPr sz="1100">
              <a:latin typeface="Franklin Gothic Book"/>
            </a:defRPr>
          </a:lvl4pPr>
          <a:lvl5pPr marL="1828800" indent="0">
            <a:defRPr sz="1100">
              <a:latin typeface="Franklin Gothic Book"/>
            </a:defRPr>
          </a:lvl5pPr>
          <a:lvl6pPr marL="2286000" indent="0">
            <a:defRPr sz="1100">
              <a:latin typeface="Franklin Gothic Book"/>
            </a:defRPr>
          </a:lvl6pPr>
          <a:lvl7pPr marL="2743200" indent="0">
            <a:defRPr sz="1100">
              <a:latin typeface="Franklin Gothic Book"/>
            </a:defRPr>
          </a:lvl7pPr>
          <a:lvl8pPr marL="3200400" indent="0">
            <a:defRPr sz="1100">
              <a:latin typeface="Franklin Gothic Book"/>
            </a:defRPr>
          </a:lvl8pPr>
          <a:lvl9pPr marL="3657600" indent="0">
            <a:defRPr sz="1100">
              <a:latin typeface="Franklin Gothic Book"/>
            </a:defRPr>
          </a:lvl9pPr>
        </a:lstStyle>
        <a:p xmlns:a="http://schemas.openxmlformats.org/drawingml/2006/main">
          <a:pPr algn="ctr" rtl="0">
            <a:defRPr sz="1000"/>
          </a:pPr>
          <a:r>
            <a:rPr lang="pt-PT" sz="700" b="1" i="0" u="none" strike="noStrike" baseline="0">
              <a:solidFill>
                <a:srgbClr val="525252"/>
              </a:solidFill>
              <a:latin typeface="Arial"/>
              <a:cs typeface="Arial"/>
            </a:rPr>
            <a:t>valor médio total </a:t>
          </a:r>
          <a:br>
            <a:rPr lang="pt-PT" sz="700" b="1" i="0" u="none" strike="noStrike" baseline="0">
              <a:solidFill>
                <a:srgbClr val="525252"/>
              </a:solidFill>
              <a:latin typeface="Arial"/>
              <a:cs typeface="Arial"/>
            </a:rPr>
          </a:br>
          <a:r>
            <a:rPr lang="pt-PT" sz="700" b="0" i="0" u="none" strike="noStrike" baseline="0">
              <a:solidFill>
                <a:srgbClr val="525252"/>
              </a:solidFill>
              <a:latin typeface="Arial"/>
              <a:cs typeface="Arial"/>
            </a:rPr>
            <a:t>(linha) </a:t>
          </a:r>
        </a:p>
      </cdr:txBody>
    </cdr:sp>
  </cdr:relSizeAnchor>
</c:userShapes>
</file>

<file path=xl/drawings/drawing25.xml><?xml version="1.0" encoding="utf-8"?>
<xdr:wsDr xmlns:xdr="http://schemas.openxmlformats.org/drawingml/2006/spreadsheetDrawing" xmlns:a="http://schemas.openxmlformats.org/drawingml/2006/main">
  <xdr:twoCellAnchor>
    <xdr:from>
      <xdr:col>1</xdr:col>
      <xdr:colOff>0</xdr:colOff>
      <xdr:row>0</xdr:row>
      <xdr:rowOff>7922</xdr:rowOff>
    </xdr:from>
    <xdr:to>
      <xdr:col>3</xdr:col>
      <xdr:colOff>346833</xdr:colOff>
      <xdr:row>1</xdr:row>
      <xdr:rowOff>13297</xdr:rowOff>
    </xdr:to>
    <xdr:grpSp>
      <xdr:nvGrpSpPr>
        <xdr:cNvPr id="2" name="Grupo 1"/>
        <xdr:cNvGrpSpPr/>
      </xdr:nvGrpSpPr>
      <xdr:grpSpPr>
        <a:xfrm>
          <a:off x="66675" y="7922"/>
          <a:ext cx="594483" cy="176825"/>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26.xml><?xml version="1.0" encoding="utf-8"?>
<xdr:wsDr xmlns:xdr="http://schemas.openxmlformats.org/drawingml/2006/spreadsheetDrawing" xmlns:a="http://schemas.openxmlformats.org/drawingml/2006/main">
  <xdr:twoCellAnchor>
    <xdr:from>
      <xdr:col>8</xdr:col>
      <xdr:colOff>133350</xdr:colOff>
      <xdr:row>6</xdr:row>
      <xdr:rowOff>47625</xdr:rowOff>
    </xdr:from>
    <xdr:to>
      <xdr:col>8</xdr:col>
      <xdr:colOff>133350</xdr:colOff>
      <xdr:row>73</xdr:row>
      <xdr:rowOff>0</xdr:rowOff>
    </xdr:to>
    <xdr:sp macro="" textlink="">
      <xdr:nvSpPr>
        <xdr:cNvPr id="2" name="Line 3"/>
        <xdr:cNvSpPr>
          <a:spLocks noChangeShapeType="1"/>
        </xdr:cNvSpPr>
      </xdr:nvSpPr>
      <xdr:spPr bwMode="auto">
        <a:xfrm>
          <a:off x="3781425" y="866775"/>
          <a:ext cx="0" cy="9791700"/>
        </a:xfrm>
        <a:prstGeom prst="line">
          <a:avLst/>
        </a:prstGeom>
        <a:noFill/>
        <a:ln w="9525">
          <a:noFill/>
          <a:round/>
          <a:headEnd/>
          <a:tailEnd/>
        </a:ln>
      </xdr:spPr>
    </xdr:sp>
    <xdr:clientData/>
  </xdr:twoCellAnchor>
  <xdr:twoCellAnchor>
    <xdr:from>
      <xdr:col>8</xdr:col>
      <xdr:colOff>38100</xdr:colOff>
      <xdr:row>8</xdr:row>
      <xdr:rowOff>0</xdr:rowOff>
    </xdr:from>
    <xdr:to>
      <xdr:col>8</xdr:col>
      <xdr:colOff>38100</xdr:colOff>
      <xdr:row>35</xdr:row>
      <xdr:rowOff>76200</xdr:rowOff>
    </xdr:to>
    <xdr:sp macro="" textlink="">
      <xdr:nvSpPr>
        <xdr:cNvPr id="3" name="Line 4"/>
        <xdr:cNvSpPr>
          <a:spLocks noChangeShapeType="1"/>
        </xdr:cNvSpPr>
      </xdr:nvSpPr>
      <xdr:spPr bwMode="auto">
        <a:xfrm>
          <a:off x="3686175" y="1038225"/>
          <a:ext cx="0" cy="4171950"/>
        </a:xfrm>
        <a:prstGeom prst="line">
          <a:avLst/>
        </a:prstGeom>
        <a:noFill/>
        <a:ln w="9525">
          <a:noFill/>
          <a:round/>
          <a:headEnd/>
          <a:tailEnd/>
        </a:ln>
      </xdr:spPr>
    </xdr:sp>
    <xdr:clientData/>
  </xdr:twoCellAnchor>
  <xdr:twoCellAnchor>
    <xdr:from>
      <xdr:col>7</xdr:col>
      <xdr:colOff>0</xdr:colOff>
      <xdr:row>13</xdr:row>
      <xdr:rowOff>95250</xdr:rowOff>
    </xdr:from>
    <xdr:to>
      <xdr:col>7</xdr:col>
      <xdr:colOff>0</xdr:colOff>
      <xdr:row>69</xdr:row>
      <xdr:rowOff>85725</xdr:rowOff>
    </xdr:to>
    <xdr:sp macro="" textlink="">
      <xdr:nvSpPr>
        <xdr:cNvPr id="4" name="Line 9"/>
        <xdr:cNvSpPr>
          <a:spLocks noChangeShapeType="1"/>
        </xdr:cNvSpPr>
      </xdr:nvSpPr>
      <xdr:spPr bwMode="auto">
        <a:xfrm>
          <a:off x="3333750" y="1990725"/>
          <a:ext cx="0" cy="8105775"/>
        </a:xfrm>
        <a:prstGeom prst="line">
          <a:avLst/>
        </a:prstGeom>
        <a:noFill/>
        <a:ln w="9525">
          <a:noFill/>
          <a:round/>
          <a:headEnd/>
          <a:tailEnd/>
        </a:ln>
      </xdr:spPr>
    </xdr:sp>
    <xdr:clientData/>
  </xdr:twoCellAnchor>
  <xdr:twoCellAnchor>
    <xdr:from>
      <xdr:col>15</xdr:col>
      <xdr:colOff>190500</xdr:colOff>
      <xdr:row>0</xdr:row>
      <xdr:rowOff>0</xdr:rowOff>
    </xdr:from>
    <xdr:to>
      <xdr:col>18</xdr:col>
      <xdr:colOff>11973</xdr:colOff>
      <xdr:row>1</xdr:row>
      <xdr:rowOff>8550</xdr:rowOff>
    </xdr:to>
    <xdr:grpSp>
      <xdr:nvGrpSpPr>
        <xdr:cNvPr id="5" name="Grupo 4"/>
        <xdr:cNvGrpSpPr/>
      </xdr:nvGrpSpPr>
      <xdr:grpSpPr>
        <a:xfrm>
          <a:off x="6038850" y="0"/>
          <a:ext cx="612048" cy="180000"/>
          <a:chOff x="4797152" y="7020272"/>
          <a:chExt cx="612048" cy="180000"/>
        </a:xfrm>
      </xdr:grpSpPr>
      <xdr:sp macro="" textlink="">
        <xdr:nvSpPr>
          <xdr:cNvPr id="6" name="Rectângulo 5"/>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7" name="Rectângulo 6"/>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8" name="Rectângulo 7"/>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8</xdr:col>
      <xdr:colOff>133350</xdr:colOff>
      <xdr:row>6</xdr:row>
      <xdr:rowOff>47625</xdr:rowOff>
    </xdr:from>
    <xdr:to>
      <xdr:col>8</xdr:col>
      <xdr:colOff>133350</xdr:colOff>
      <xdr:row>73</xdr:row>
      <xdr:rowOff>0</xdr:rowOff>
    </xdr:to>
    <xdr:sp macro="" textlink="">
      <xdr:nvSpPr>
        <xdr:cNvPr id="9" name="Line 3"/>
        <xdr:cNvSpPr>
          <a:spLocks noChangeShapeType="1"/>
        </xdr:cNvSpPr>
      </xdr:nvSpPr>
      <xdr:spPr bwMode="auto">
        <a:xfrm>
          <a:off x="3781425" y="866775"/>
          <a:ext cx="0" cy="9791700"/>
        </a:xfrm>
        <a:prstGeom prst="line">
          <a:avLst/>
        </a:prstGeom>
        <a:noFill/>
        <a:ln w="9525">
          <a:noFill/>
          <a:round/>
          <a:headEnd/>
          <a:tailEnd/>
        </a:ln>
      </xdr:spPr>
    </xdr:sp>
    <xdr:clientData/>
  </xdr:twoCellAnchor>
  <xdr:twoCellAnchor>
    <xdr:from>
      <xdr:col>8</xdr:col>
      <xdr:colOff>38100</xdr:colOff>
      <xdr:row>8</xdr:row>
      <xdr:rowOff>0</xdr:rowOff>
    </xdr:from>
    <xdr:to>
      <xdr:col>8</xdr:col>
      <xdr:colOff>38100</xdr:colOff>
      <xdr:row>35</xdr:row>
      <xdr:rowOff>76200</xdr:rowOff>
    </xdr:to>
    <xdr:sp macro="" textlink="">
      <xdr:nvSpPr>
        <xdr:cNvPr id="10" name="Line 4"/>
        <xdr:cNvSpPr>
          <a:spLocks noChangeShapeType="1"/>
        </xdr:cNvSpPr>
      </xdr:nvSpPr>
      <xdr:spPr bwMode="auto">
        <a:xfrm>
          <a:off x="3686175" y="1038225"/>
          <a:ext cx="0" cy="4171950"/>
        </a:xfrm>
        <a:prstGeom prst="line">
          <a:avLst/>
        </a:prstGeom>
        <a:noFill/>
        <a:ln w="9525">
          <a:noFill/>
          <a:round/>
          <a:headEnd/>
          <a:tailEnd/>
        </a:ln>
      </xdr:spPr>
    </xdr:sp>
    <xdr:clientData/>
  </xdr:twoCellAnchor>
  <xdr:twoCellAnchor>
    <xdr:from>
      <xdr:col>7</xdr:col>
      <xdr:colOff>0</xdr:colOff>
      <xdr:row>13</xdr:row>
      <xdr:rowOff>95250</xdr:rowOff>
    </xdr:from>
    <xdr:to>
      <xdr:col>7</xdr:col>
      <xdr:colOff>0</xdr:colOff>
      <xdr:row>69</xdr:row>
      <xdr:rowOff>85725</xdr:rowOff>
    </xdr:to>
    <xdr:sp macro="" textlink="">
      <xdr:nvSpPr>
        <xdr:cNvPr id="11" name="Line 9"/>
        <xdr:cNvSpPr>
          <a:spLocks noChangeShapeType="1"/>
        </xdr:cNvSpPr>
      </xdr:nvSpPr>
      <xdr:spPr bwMode="auto">
        <a:xfrm>
          <a:off x="3333750" y="1990725"/>
          <a:ext cx="0" cy="8105775"/>
        </a:xfrm>
        <a:prstGeom prst="line">
          <a:avLst/>
        </a:prstGeom>
        <a:noFill/>
        <a:ln w="9525">
          <a:noFill/>
          <a:round/>
          <a:headEnd/>
          <a:tailEnd/>
        </a:ln>
      </xdr:spPr>
    </xdr:sp>
    <xdr:clientData/>
  </xdr:twoCellAnchor>
  <xdr:twoCellAnchor>
    <xdr:from>
      <xdr:col>15</xdr:col>
      <xdr:colOff>190500</xdr:colOff>
      <xdr:row>0</xdr:row>
      <xdr:rowOff>0</xdr:rowOff>
    </xdr:from>
    <xdr:to>
      <xdr:col>18</xdr:col>
      <xdr:colOff>11973</xdr:colOff>
      <xdr:row>1</xdr:row>
      <xdr:rowOff>8550</xdr:rowOff>
    </xdr:to>
    <xdr:grpSp>
      <xdr:nvGrpSpPr>
        <xdr:cNvPr id="12" name="Grupo 11"/>
        <xdr:cNvGrpSpPr/>
      </xdr:nvGrpSpPr>
      <xdr:grpSpPr>
        <a:xfrm>
          <a:off x="6038850" y="0"/>
          <a:ext cx="612048" cy="180000"/>
          <a:chOff x="4797152" y="7020272"/>
          <a:chExt cx="612048" cy="180000"/>
        </a:xfrm>
      </xdr:grpSpPr>
      <xdr:sp macro="" textlink="">
        <xdr:nvSpPr>
          <xdr:cNvPr id="13" name="Rectângulo 12"/>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4" name="Rectângulo 1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5" name="Rectângulo 1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8</xdr:col>
      <xdr:colOff>38100</xdr:colOff>
      <xdr:row>8</xdr:row>
      <xdr:rowOff>0</xdr:rowOff>
    </xdr:from>
    <xdr:to>
      <xdr:col>8</xdr:col>
      <xdr:colOff>38100</xdr:colOff>
      <xdr:row>35</xdr:row>
      <xdr:rowOff>76200</xdr:rowOff>
    </xdr:to>
    <xdr:sp macro="" textlink="">
      <xdr:nvSpPr>
        <xdr:cNvPr id="16" name="Line 4"/>
        <xdr:cNvSpPr>
          <a:spLocks noChangeShapeType="1"/>
        </xdr:cNvSpPr>
      </xdr:nvSpPr>
      <xdr:spPr bwMode="auto">
        <a:xfrm>
          <a:off x="3686175" y="1038225"/>
          <a:ext cx="0" cy="4171950"/>
        </a:xfrm>
        <a:prstGeom prst="line">
          <a:avLst/>
        </a:prstGeom>
        <a:noFill/>
        <a:ln w="9525">
          <a:noFill/>
          <a:round/>
          <a:headEnd/>
          <a:tailEnd/>
        </a:ln>
      </xdr:spPr>
    </xdr:sp>
    <xdr:clientData/>
  </xdr:twoCellAnchor>
  <xdr:twoCellAnchor>
    <xdr:from>
      <xdr:col>7</xdr:col>
      <xdr:colOff>0</xdr:colOff>
      <xdr:row>13</xdr:row>
      <xdr:rowOff>95250</xdr:rowOff>
    </xdr:from>
    <xdr:to>
      <xdr:col>7</xdr:col>
      <xdr:colOff>0</xdr:colOff>
      <xdr:row>69</xdr:row>
      <xdr:rowOff>85725</xdr:rowOff>
    </xdr:to>
    <xdr:sp macro="" textlink="">
      <xdr:nvSpPr>
        <xdr:cNvPr id="17" name="Line 9"/>
        <xdr:cNvSpPr>
          <a:spLocks noChangeShapeType="1"/>
        </xdr:cNvSpPr>
      </xdr:nvSpPr>
      <xdr:spPr bwMode="auto">
        <a:xfrm>
          <a:off x="3333750" y="1990725"/>
          <a:ext cx="0" cy="8105775"/>
        </a:xfrm>
        <a:prstGeom prst="line">
          <a:avLst/>
        </a:prstGeom>
        <a:noFill/>
        <a:ln w="9525">
          <a:noFill/>
          <a:round/>
          <a:headEnd/>
          <a:tailEnd/>
        </a:ln>
      </xdr:spPr>
    </xdr:sp>
    <xdr:clientData/>
  </xdr:twoCellAnchor>
  <xdr:twoCellAnchor>
    <xdr:from>
      <xdr:col>15</xdr:col>
      <xdr:colOff>190500</xdr:colOff>
      <xdr:row>0</xdr:row>
      <xdr:rowOff>0</xdr:rowOff>
    </xdr:from>
    <xdr:to>
      <xdr:col>18</xdr:col>
      <xdr:colOff>11973</xdr:colOff>
      <xdr:row>1</xdr:row>
      <xdr:rowOff>8550</xdr:rowOff>
    </xdr:to>
    <xdr:grpSp>
      <xdr:nvGrpSpPr>
        <xdr:cNvPr id="18" name="Grupo 17"/>
        <xdr:cNvGrpSpPr/>
      </xdr:nvGrpSpPr>
      <xdr:grpSpPr>
        <a:xfrm>
          <a:off x="6038850" y="0"/>
          <a:ext cx="612048" cy="180000"/>
          <a:chOff x="4797152" y="7020272"/>
          <a:chExt cx="612048" cy="180000"/>
        </a:xfrm>
      </xdr:grpSpPr>
      <xdr:sp macro="" textlink="">
        <xdr:nvSpPr>
          <xdr:cNvPr id="19" name="Rectângulo 18"/>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0" name="Rectângulo 19"/>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1" name="Rectângulo 20"/>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7</xdr:col>
      <xdr:colOff>0</xdr:colOff>
      <xdr:row>35</xdr:row>
      <xdr:rowOff>0</xdr:rowOff>
    </xdr:from>
    <xdr:to>
      <xdr:col>16</xdr:col>
      <xdr:colOff>304800</xdr:colOff>
      <xdr:row>48</xdr:row>
      <xdr:rowOff>0</xdr:rowOff>
    </xdr:to>
    <xdr:graphicFrame macro="">
      <xdr:nvGraphicFramePr>
        <xdr:cNvPr id="22"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123825</xdr:colOff>
      <xdr:row>14</xdr:row>
      <xdr:rowOff>0</xdr:rowOff>
    </xdr:from>
    <xdr:to>
      <xdr:col>6</xdr:col>
      <xdr:colOff>266700</xdr:colOff>
      <xdr:row>27</xdr:row>
      <xdr:rowOff>38100</xdr:rowOff>
    </xdr:to>
    <xdr:graphicFrame macro="">
      <xdr:nvGraphicFramePr>
        <xdr:cNvPr id="23"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0</xdr:colOff>
      <xdr:row>56</xdr:row>
      <xdr:rowOff>19202</xdr:rowOff>
    </xdr:from>
    <xdr:to>
      <xdr:col>16</xdr:col>
      <xdr:colOff>304800</xdr:colOff>
      <xdr:row>68</xdr:row>
      <xdr:rowOff>114452</xdr:rowOff>
    </xdr:to>
    <xdr:graphicFrame macro="">
      <xdr:nvGraphicFramePr>
        <xdr:cNvPr id="24"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0</xdr:colOff>
      <xdr:row>14</xdr:row>
      <xdr:rowOff>19050</xdr:rowOff>
    </xdr:from>
    <xdr:to>
      <xdr:col>17</xdr:col>
      <xdr:colOff>19050</xdr:colOff>
      <xdr:row>27</xdr:row>
      <xdr:rowOff>57150</xdr:rowOff>
    </xdr:to>
    <xdr:graphicFrame macro="">
      <xdr:nvGraphicFramePr>
        <xdr:cNvPr id="25"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76200</xdr:colOff>
      <xdr:row>56</xdr:row>
      <xdr:rowOff>19202</xdr:rowOff>
    </xdr:from>
    <xdr:to>
      <xdr:col>6</xdr:col>
      <xdr:colOff>266700</xdr:colOff>
      <xdr:row>68</xdr:row>
      <xdr:rowOff>104927</xdr:rowOff>
    </xdr:to>
    <xdr:graphicFrame macro="">
      <xdr:nvGraphicFramePr>
        <xdr:cNvPr id="26" name="Chart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95250</xdr:colOff>
      <xdr:row>35</xdr:row>
      <xdr:rowOff>0</xdr:rowOff>
    </xdr:from>
    <xdr:to>
      <xdr:col>6</xdr:col>
      <xdr:colOff>266700</xdr:colOff>
      <xdr:row>48</xdr:row>
      <xdr:rowOff>0</xdr:rowOff>
    </xdr:to>
    <xdr:graphicFrame macro="">
      <xdr:nvGraphicFramePr>
        <xdr:cNvPr id="27"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27.xml><?xml version="1.0" encoding="utf-8"?>
<c:userShapes xmlns:c="http://schemas.openxmlformats.org/drawingml/2006/chart">
  <cdr:relSizeAnchor xmlns:cdr="http://schemas.openxmlformats.org/drawingml/2006/chartDrawing">
    <cdr:from>
      <cdr:x>0.39609</cdr:x>
      <cdr:y>0.28336</cdr:y>
    </cdr:from>
    <cdr:to>
      <cdr:x>0.85129</cdr:x>
      <cdr:y>0.51427</cdr:y>
    </cdr:to>
    <cdr:sp macro="" textlink="">
      <cdr:nvSpPr>
        <cdr:cNvPr id="1890305" name="Text Box 1"/>
        <cdr:cNvSpPr txBox="1">
          <a:spLocks xmlns:a="http://schemas.openxmlformats.org/drawingml/2006/main" noChangeArrowheads="1"/>
        </cdr:cNvSpPr>
      </cdr:nvSpPr>
      <cdr:spPr bwMode="auto">
        <a:xfrm xmlns:a="http://schemas.openxmlformats.org/drawingml/2006/main">
          <a:off x="1241223" y="491225"/>
          <a:ext cx="1426471" cy="400294"/>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700" b="0" i="0" u="none" strike="noStrike" baseline="0">
              <a:solidFill>
                <a:schemeClr val="tx2"/>
              </a:solidFill>
              <a:latin typeface="Arial"/>
              <a:cs typeface="Arial"/>
            </a:rPr>
            <a:t>…perspetivas de evolução do desemprego nos próximos 12 meses (mm3m )</a:t>
          </a:r>
        </a:p>
      </cdr:txBody>
    </cdr:sp>
  </cdr:relSizeAnchor>
  <cdr:relSizeAnchor xmlns:cdr="http://schemas.openxmlformats.org/drawingml/2006/chartDrawing">
    <cdr:from>
      <cdr:x>0.27859</cdr:x>
      <cdr:y>0.59577</cdr:y>
    </cdr:from>
    <cdr:to>
      <cdr:x>0.53202</cdr:x>
      <cdr:y>0.79359</cdr:y>
    </cdr:to>
    <cdr:sp macro="" textlink="">
      <cdr:nvSpPr>
        <cdr:cNvPr id="1890306" name="Text Box 2"/>
        <cdr:cNvSpPr txBox="1">
          <a:spLocks xmlns:a="http://schemas.openxmlformats.org/drawingml/2006/main" noChangeArrowheads="1"/>
        </cdr:cNvSpPr>
      </cdr:nvSpPr>
      <cdr:spPr bwMode="auto">
        <a:xfrm xmlns:a="http://schemas.openxmlformats.org/drawingml/2006/main">
          <a:off x="873016" y="1032805"/>
          <a:ext cx="794180" cy="342931"/>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700" b="0" i="0" u="none" strike="noStrike" baseline="0">
              <a:solidFill>
                <a:schemeClr val="tx2"/>
              </a:solidFill>
              <a:latin typeface="Arial"/>
              <a:cs typeface="Arial"/>
            </a:rPr>
            <a:t>…indicador de confiança (mm3m)</a:t>
          </a:r>
        </a:p>
      </cdr:txBody>
    </cdr:sp>
  </cdr:relSizeAnchor>
  <cdr:relSizeAnchor xmlns:cdr="http://schemas.openxmlformats.org/drawingml/2006/chartDrawing">
    <cdr:from>
      <cdr:x>0.0157</cdr:x>
      <cdr:y>0.92713</cdr:y>
    </cdr:from>
    <cdr:to>
      <cdr:x>0.98503</cdr:x>
      <cdr:y>0.99827</cdr:y>
    </cdr:to>
    <cdr:sp macro="" textlink="">
      <cdr:nvSpPr>
        <cdr:cNvPr id="1890307" name="Text Box 3"/>
        <cdr:cNvSpPr txBox="1">
          <a:spLocks xmlns:a="http://schemas.openxmlformats.org/drawingml/2006/main" noChangeArrowheads="1"/>
        </cdr:cNvSpPr>
      </cdr:nvSpPr>
      <cdr:spPr bwMode="auto">
        <a:xfrm xmlns:a="http://schemas.openxmlformats.org/drawingml/2006/main">
          <a:off x="49199" y="1607231"/>
          <a:ext cx="3037614" cy="123324"/>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INE: ICIT, ICCOP, ICC e ICS.    </a:t>
          </a:r>
        </a:p>
      </cdr:txBody>
    </cdr:sp>
  </cdr:relSizeAnchor>
</c:userShapes>
</file>

<file path=xl/drawings/drawing28.xml><?xml version="1.0" encoding="utf-8"?>
<c:userShapes xmlns:c="http://schemas.openxmlformats.org/drawingml/2006/chart">
  <cdr:relSizeAnchor xmlns:cdr="http://schemas.openxmlformats.org/drawingml/2006/chartDrawing">
    <cdr:from>
      <cdr:x>0.01643</cdr:x>
      <cdr:y>0.9159</cdr:y>
    </cdr:from>
    <cdr:to>
      <cdr:x>0.98503</cdr:x>
      <cdr:y>0.98554</cdr:y>
    </cdr:to>
    <cdr:sp macro="" textlink="">
      <cdr:nvSpPr>
        <cdr:cNvPr id="1892353" name="Text Box 1"/>
        <cdr:cNvSpPr txBox="1">
          <a:spLocks xmlns:a="http://schemas.openxmlformats.org/drawingml/2006/main" noChangeArrowheads="1"/>
        </cdr:cNvSpPr>
      </cdr:nvSpPr>
      <cdr:spPr bwMode="auto">
        <a:xfrm xmlns:a="http://schemas.openxmlformats.org/drawingml/2006/main">
          <a:off x="51487" y="1550869"/>
          <a:ext cx="3035326" cy="1204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IEFP, Informação Mensal. </a:t>
          </a:r>
        </a:p>
      </cdr:txBody>
    </cdr:sp>
  </cdr:relSizeAnchor>
  <cdr:relSizeAnchor xmlns:cdr="http://schemas.openxmlformats.org/drawingml/2006/chartDrawing">
    <cdr:from>
      <cdr:x>0.01497</cdr:x>
      <cdr:y>0.07044</cdr:y>
    </cdr:from>
    <cdr:to>
      <cdr:x>0.13002</cdr:x>
      <cdr:y>0.13348</cdr:y>
    </cdr:to>
    <cdr:sp macro="" textlink="">
      <cdr:nvSpPr>
        <cdr:cNvPr id="1892354" name="Text Box 2"/>
        <cdr:cNvSpPr txBox="1">
          <a:spLocks xmlns:a="http://schemas.openxmlformats.org/drawingml/2006/main" noChangeArrowheads="1"/>
        </cdr:cNvSpPr>
      </cdr:nvSpPr>
      <cdr:spPr bwMode="auto">
        <a:xfrm xmlns:a="http://schemas.openxmlformats.org/drawingml/2006/main">
          <a:off x="46912" y="119420"/>
          <a:ext cx="360548" cy="106889"/>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none" lIns="18288" tIns="18288" rIns="0" bIns="0" anchor="t" upright="1">
          <a:spAutoFit/>
        </a:bodyPr>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(milhares</a:t>
          </a:r>
          <a:r>
            <a:rPr lang="pt-PT" sz="600" b="0" i="0" u="none" strike="noStrike" baseline="0">
              <a:solidFill>
                <a:srgbClr val="008000"/>
              </a:solidFill>
              <a:latin typeface="Arial"/>
              <a:cs typeface="Arial"/>
            </a:rPr>
            <a:t>)</a:t>
          </a:r>
        </a:p>
      </cdr:txBody>
    </cdr:sp>
  </cdr:relSizeAnchor>
</c:userShapes>
</file>

<file path=xl/drawings/drawing29.xml><?xml version="1.0" encoding="utf-8"?>
<c:userShapes xmlns:c="http://schemas.openxmlformats.org/drawingml/2006/chart">
  <cdr:relSizeAnchor xmlns:cdr="http://schemas.openxmlformats.org/drawingml/2006/chartDrawing">
    <cdr:from>
      <cdr:x>0.01484</cdr:x>
      <cdr:y>0.93011</cdr:y>
    </cdr:from>
    <cdr:to>
      <cdr:x>0.4139</cdr:x>
      <cdr:y>1</cdr:y>
    </cdr:to>
    <cdr:sp macro="" textlink="">
      <cdr:nvSpPr>
        <cdr:cNvPr id="1889282" name="Text Box 2"/>
        <cdr:cNvSpPr txBox="1">
          <a:spLocks xmlns:a="http://schemas.openxmlformats.org/drawingml/2006/main" noChangeArrowheads="1"/>
        </cdr:cNvSpPr>
      </cdr:nvSpPr>
      <cdr:spPr bwMode="auto">
        <a:xfrm xmlns:a="http://schemas.openxmlformats.org/drawingml/2006/main">
          <a:off x="46788" y="1647825"/>
          <a:ext cx="1258137" cy="123825"/>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INE: ICIT, ICCOP, ICC e ICS</a:t>
          </a:r>
          <a:r>
            <a:rPr lang="pt-PT" sz="600" b="0" i="0" u="none" strike="noStrike" baseline="0">
              <a:solidFill>
                <a:srgbClr val="008000"/>
              </a:solidFill>
              <a:latin typeface="Arial"/>
              <a:cs typeface="Arial"/>
            </a:rPr>
            <a:t>.    </a:t>
          </a:r>
        </a:p>
      </cdr:txBody>
    </cdr:sp>
  </cdr:relSizeAnchor>
  <cdr:relSizeAnchor xmlns:cdr="http://schemas.openxmlformats.org/drawingml/2006/chartDrawing">
    <cdr:from>
      <cdr:x>0.42319</cdr:x>
      <cdr:y>0.38979</cdr:y>
    </cdr:from>
    <cdr:to>
      <cdr:x>0.47289</cdr:x>
      <cdr:y>0.41667</cdr:y>
    </cdr:to>
    <cdr:sp macro="" textlink="">
      <cdr:nvSpPr>
        <cdr:cNvPr id="4" name="Conexão recta unidireccional 3"/>
        <cdr:cNvSpPr/>
      </cdr:nvSpPr>
      <cdr:spPr>
        <a:xfrm xmlns:a="http://schemas.openxmlformats.org/drawingml/2006/main">
          <a:off x="1338265" y="690571"/>
          <a:ext cx="157166" cy="47622"/>
        </a:xfrm>
        <a:prstGeom xmlns:a="http://schemas.openxmlformats.org/drawingml/2006/main" prst="straightConnector1">
          <a:avLst/>
        </a:prstGeom>
        <a:ln xmlns:a="http://schemas.openxmlformats.org/drawingml/2006/main">
          <a:tailEnd type="triangle"/>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txBody>
        <a:bodyPr xmlns:a="http://schemas.openxmlformats.org/drawingml/2006/main" vertOverflow="clip"/>
        <a:lstStyle xmlns:a="http://schemas.openxmlformats.org/drawingml/2006/main"/>
        <a:p xmlns:a="http://schemas.openxmlformats.org/drawingml/2006/main">
          <a:endParaRPr lang="pt-PT"/>
        </a:p>
      </cdr:txBody>
    </cdr:sp>
  </cdr:relSizeAnchor>
</c:userShapes>
</file>

<file path=xl/drawings/drawing3.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240573</xdr:colOff>
      <xdr:row>1</xdr:row>
      <xdr:rowOff>8550</xdr:rowOff>
    </xdr:to>
    <xdr:grpSp>
      <xdr:nvGrpSpPr>
        <xdr:cNvPr id="2" name="Grupo 1"/>
        <xdr:cNvGrpSpPr/>
      </xdr:nvGrpSpPr>
      <xdr:grpSpPr>
        <a:xfrm>
          <a:off x="66675" y="0"/>
          <a:ext cx="612048" cy="180000"/>
          <a:chOff x="4797152" y="7020272"/>
          <a:chExt cx="612048" cy="180000"/>
        </a:xfrm>
      </xdr:grpSpPr>
      <xdr:sp macro="" textlink="">
        <xdr:nvSpPr>
          <xdr:cNvPr id="3" name="Rectângulo 2"/>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30.xml><?xml version="1.0" encoding="utf-8"?>
<c:userShapes xmlns:c="http://schemas.openxmlformats.org/drawingml/2006/chart">
  <cdr:relSizeAnchor xmlns:cdr="http://schemas.openxmlformats.org/drawingml/2006/chartDrawing">
    <cdr:from>
      <cdr:x>0.01479</cdr:x>
      <cdr:y>0.91736</cdr:y>
    </cdr:from>
    <cdr:to>
      <cdr:x>0.94979</cdr:x>
      <cdr:y>0.98886</cdr:y>
    </cdr:to>
    <cdr:sp macro="" textlink="">
      <cdr:nvSpPr>
        <cdr:cNvPr id="1891329" name="Text Box 1"/>
        <cdr:cNvSpPr txBox="1">
          <a:spLocks xmlns:a="http://schemas.openxmlformats.org/drawingml/2006/main" noChangeArrowheads="1"/>
        </cdr:cNvSpPr>
      </cdr:nvSpPr>
      <cdr:spPr bwMode="auto">
        <a:xfrm xmlns:a="http://schemas.openxmlformats.org/drawingml/2006/main">
          <a:off x="47757" y="1546599"/>
          <a:ext cx="3019091" cy="120543"/>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IEFP, Informação Mensal. </a:t>
          </a:r>
        </a:p>
      </cdr:txBody>
    </cdr:sp>
  </cdr:relSizeAnchor>
  <cdr:relSizeAnchor xmlns:cdr="http://schemas.openxmlformats.org/drawingml/2006/chartDrawing">
    <cdr:from>
      <cdr:x>0.01479</cdr:x>
      <cdr:y>0.06599</cdr:y>
    </cdr:from>
    <cdr:to>
      <cdr:x>0.12645</cdr:x>
      <cdr:y>0.12939</cdr:y>
    </cdr:to>
    <cdr:sp macro="" textlink="">
      <cdr:nvSpPr>
        <cdr:cNvPr id="1891330" name="Text Box 2"/>
        <cdr:cNvSpPr txBox="1">
          <a:spLocks xmlns:a="http://schemas.openxmlformats.org/drawingml/2006/main" noChangeArrowheads="1"/>
        </cdr:cNvSpPr>
      </cdr:nvSpPr>
      <cdr:spPr bwMode="auto">
        <a:xfrm xmlns:a="http://schemas.openxmlformats.org/drawingml/2006/main">
          <a:off x="47757" y="111250"/>
          <a:ext cx="360548" cy="106889"/>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none" lIns="18288" tIns="18288" rIns="0" bIns="0" anchor="t" upright="1">
          <a:spAutoFit/>
        </a:bodyPr>
        <a:lstStyle xmlns:a="http://schemas.openxmlformats.org/drawingml/2006/main"/>
        <a:p xmlns:a="http://schemas.openxmlformats.org/drawingml/2006/main">
          <a:pPr algn="l" rtl="0">
            <a:defRPr sz="1000"/>
          </a:pPr>
          <a:r>
            <a:rPr lang="pt-PT" sz="600" b="0" i="0" u="none" strike="noStrike" baseline="0">
              <a:solidFill>
                <a:srgbClr val="008000"/>
              </a:solidFill>
              <a:latin typeface="Arial"/>
              <a:cs typeface="Arial"/>
            </a:rPr>
            <a:t>(</a:t>
          </a:r>
          <a:r>
            <a:rPr lang="pt-PT" sz="600" b="0" i="0" u="none" strike="noStrike" baseline="0">
              <a:solidFill>
                <a:schemeClr val="tx2"/>
              </a:solidFill>
              <a:latin typeface="Arial"/>
              <a:cs typeface="Arial"/>
            </a:rPr>
            <a:t>milhares</a:t>
          </a:r>
          <a:r>
            <a:rPr lang="pt-PT" sz="600" b="0" i="0" u="none" strike="noStrike" baseline="0">
              <a:solidFill>
                <a:srgbClr val="008000"/>
              </a:solidFill>
              <a:latin typeface="Arial"/>
              <a:cs typeface="Arial"/>
            </a:rPr>
            <a:t>)</a:t>
          </a:r>
        </a:p>
      </cdr:txBody>
    </cdr:sp>
  </cdr:relSizeAnchor>
  <cdr:relSizeAnchor xmlns:cdr="http://schemas.openxmlformats.org/drawingml/2006/chartDrawing">
    <cdr:from>
      <cdr:x>0.89941</cdr:x>
      <cdr:y>0.06622</cdr:y>
    </cdr:from>
    <cdr:to>
      <cdr:x>0.95401</cdr:x>
      <cdr:y>0.15254</cdr:y>
    </cdr:to>
    <cdr:sp macro="" textlink="">
      <cdr:nvSpPr>
        <cdr:cNvPr id="1891331" name="Text Box 3"/>
        <cdr:cNvSpPr txBox="1">
          <a:spLocks xmlns:a="http://schemas.openxmlformats.org/drawingml/2006/main" noChangeArrowheads="1"/>
        </cdr:cNvSpPr>
      </cdr:nvSpPr>
      <cdr:spPr bwMode="auto">
        <a:xfrm xmlns:a="http://schemas.openxmlformats.org/drawingml/2006/main">
          <a:off x="2895599" y="111641"/>
          <a:ext cx="175787" cy="145534"/>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square" lIns="18288" tIns="18288" rIns="0" bIns="0" anchor="t" upright="1">
          <a:noAutofit/>
        </a:bodyPr>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a:t>
          </a:r>
        </a:p>
      </cdr:txBody>
    </cdr:sp>
  </cdr:relSizeAnchor>
</c:userShapes>
</file>

<file path=xl/drawings/drawing31.xml><?xml version="1.0" encoding="utf-8"?>
<c:userShapes xmlns:c="http://schemas.openxmlformats.org/drawingml/2006/chart">
  <cdr:relSizeAnchor xmlns:cdr="http://schemas.openxmlformats.org/drawingml/2006/chartDrawing">
    <cdr:from>
      <cdr:x>0.38297</cdr:x>
      <cdr:y>0.39285</cdr:y>
    </cdr:from>
    <cdr:to>
      <cdr:x>0.39596</cdr:x>
      <cdr:y>0.47093</cdr:y>
    </cdr:to>
    <cdr:sp macro="" textlink="">
      <cdr:nvSpPr>
        <cdr:cNvPr id="1888257" name="Line 1"/>
        <cdr:cNvSpPr>
          <a:spLocks xmlns:a="http://schemas.openxmlformats.org/drawingml/2006/main" noChangeShapeType="1"/>
        </cdr:cNvSpPr>
      </cdr:nvSpPr>
      <cdr:spPr bwMode="auto">
        <a:xfrm xmlns:a="http://schemas.openxmlformats.org/drawingml/2006/main" flipH="1" flipV="1">
          <a:off x="1200135" y="681033"/>
          <a:ext cx="40707" cy="135356"/>
        </a:xfrm>
        <a:prstGeom xmlns:a="http://schemas.openxmlformats.org/drawingml/2006/main" prst="line">
          <a:avLst/>
        </a:prstGeom>
        <a:noFill xmlns:a="http://schemas.openxmlformats.org/drawingml/2006/main"/>
        <a:ln xmlns:a="http://schemas.openxmlformats.org/drawingml/2006/main" w="9525">
          <a:solidFill>
            <a:schemeClr val="tx1"/>
          </a:solidFill>
          <a:round/>
          <a:headEnd/>
          <a:tailEnd type="triangle" w="med" len="med"/>
        </a:ln>
        <a:effectLst xmlns:a="http://schemas.openxmlformats.org/drawingml/2006/main"/>
      </cdr:spPr>
      <cdr:txBody>
        <a:bodyPr xmlns:a="http://schemas.openxmlformats.org/drawingml/2006/main"/>
        <a:lstStyle xmlns:a="http://schemas.openxmlformats.org/drawingml/2006/main"/>
        <a:p xmlns:a="http://schemas.openxmlformats.org/drawingml/2006/main">
          <a:endParaRPr lang="pt-PT"/>
        </a:p>
      </cdr:txBody>
    </cdr:sp>
  </cdr:relSizeAnchor>
  <cdr:relSizeAnchor xmlns:cdr="http://schemas.openxmlformats.org/drawingml/2006/chartDrawing">
    <cdr:from>
      <cdr:x>0.19068</cdr:x>
      <cdr:y>0.18537</cdr:y>
    </cdr:from>
    <cdr:to>
      <cdr:x>0.23827</cdr:x>
      <cdr:y>0.26702</cdr:y>
    </cdr:to>
    <cdr:sp macro="" textlink="">
      <cdr:nvSpPr>
        <cdr:cNvPr id="1888258" name="Line 2"/>
        <cdr:cNvSpPr>
          <a:spLocks xmlns:a="http://schemas.openxmlformats.org/drawingml/2006/main" noChangeShapeType="1"/>
        </cdr:cNvSpPr>
      </cdr:nvSpPr>
      <cdr:spPr bwMode="auto">
        <a:xfrm xmlns:a="http://schemas.openxmlformats.org/drawingml/2006/main" flipH="1">
          <a:off x="610268" y="321352"/>
          <a:ext cx="152307" cy="141544"/>
        </a:xfrm>
        <a:prstGeom xmlns:a="http://schemas.openxmlformats.org/drawingml/2006/main" prst="line">
          <a:avLst/>
        </a:prstGeom>
        <a:noFill xmlns:a="http://schemas.openxmlformats.org/drawingml/2006/main"/>
        <a:ln xmlns:a="http://schemas.openxmlformats.org/drawingml/2006/main" w="9525">
          <a:solidFill>
            <a:schemeClr val="accent6"/>
          </a:solidFill>
          <a:round/>
          <a:headEnd/>
          <a:tailEnd type="triangle" w="med" len="med"/>
        </a:ln>
        <a:effectLst xmlns:a="http://schemas.openxmlformats.org/drawingml/2006/main"/>
      </cdr:spPr>
      <cdr:txBody>
        <a:bodyPr xmlns:a="http://schemas.openxmlformats.org/drawingml/2006/main"/>
        <a:lstStyle xmlns:a="http://schemas.openxmlformats.org/drawingml/2006/main"/>
        <a:p xmlns:a="http://schemas.openxmlformats.org/drawingml/2006/main">
          <a:endParaRPr lang="pt-PT"/>
        </a:p>
      </cdr:txBody>
    </cdr:sp>
  </cdr:relSizeAnchor>
  <cdr:relSizeAnchor xmlns:cdr="http://schemas.openxmlformats.org/drawingml/2006/chartDrawing">
    <cdr:from>
      <cdr:x>0.01561</cdr:x>
      <cdr:y>0.91473</cdr:y>
    </cdr:from>
    <cdr:to>
      <cdr:x>0.98512</cdr:x>
      <cdr:y>0.98634</cdr:y>
    </cdr:to>
    <cdr:sp macro="" textlink="">
      <cdr:nvSpPr>
        <cdr:cNvPr id="1888259" name="Text Box 3"/>
        <cdr:cNvSpPr txBox="1">
          <a:spLocks xmlns:a="http://schemas.openxmlformats.org/drawingml/2006/main" noChangeArrowheads="1"/>
        </cdr:cNvSpPr>
      </cdr:nvSpPr>
      <cdr:spPr bwMode="auto">
        <a:xfrm xmlns:a="http://schemas.openxmlformats.org/drawingml/2006/main">
          <a:off x="50107" y="1585736"/>
          <a:ext cx="3112054" cy="12414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INE: ICIT, ICCOP, ICC e ICS.    </a:t>
          </a:r>
        </a:p>
      </cdr:txBody>
    </cdr:sp>
  </cdr:relSizeAnchor>
</c:userShapes>
</file>

<file path=xl/drawings/drawing32.xml><?xml version="1.0" encoding="utf-8"?>
<xdr:wsDr xmlns:xdr="http://schemas.openxmlformats.org/drawingml/2006/spreadsheetDrawing" xmlns:a="http://schemas.openxmlformats.org/drawingml/2006/main">
  <xdr:oneCellAnchor>
    <xdr:from>
      <xdr:col>4</xdr:col>
      <xdr:colOff>0</xdr:colOff>
      <xdr:row>61</xdr:row>
      <xdr:rowOff>0</xdr:rowOff>
    </xdr:from>
    <xdr:ext cx="76200" cy="200025"/>
    <xdr:sp macro="" textlink="">
      <xdr:nvSpPr>
        <xdr:cNvPr id="2" name="Text Box 1025"/>
        <xdr:cNvSpPr txBox="1">
          <a:spLocks noChangeArrowheads="1"/>
        </xdr:cNvSpPr>
      </xdr:nvSpPr>
      <xdr:spPr bwMode="auto">
        <a:xfrm>
          <a:off x="1171575" y="10801350"/>
          <a:ext cx="76200" cy="200025"/>
        </a:xfrm>
        <a:prstGeom prst="rect">
          <a:avLst/>
        </a:prstGeom>
        <a:noFill/>
        <a:ln w="9525">
          <a:noFill/>
          <a:miter lim="800000"/>
          <a:headEnd/>
          <a:tailEnd/>
        </a:ln>
      </xdr:spPr>
    </xdr:sp>
    <xdr:clientData/>
  </xdr:oneCellAnchor>
  <xdr:twoCellAnchor editAs="oneCell">
    <xdr:from>
      <xdr:col>8</xdr:col>
      <xdr:colOff>114300</xdr:colOff>
      <xdr:row>5</xdr:row>
      <xdr:rowOff>142875</xdr:rowOff>
    </xdr:from>
    <xdr:to>
      <xdr:col>8</xdr:col>
      <xdr:colOff>762000</xdr:colOff>
      <xdr:row>8</xdr:row>
      <xdr:rowOff>19050</xdr:rowOff>
    </xdr:to>
    <xdr:pic>
      <xdr:nvPicPr>
        <xdr:cNvPr id="3" name="Picture 1026"/>
        <xdr:cNvPicPr>
          <a:picLocks noChangeAspect="1" noChangeArrowheads="1"/>
        </xdr:cNvPicPr>
      </xdr:nvPicPr>
      <xdr:blipFill>
        <a:blip xmlns:r="http://schemas.openxmlformats.org/officeDocument/2006/relationships" r:embed="rId1" cstate="print"/>
        <a:srcRect/>
        <a:stretch>
          <a:fillRect/>
        </a:stretch>
      </xdr:blipFill>
      <xdr:spPr bwMode="auto">
        <a:xfrm>
          <a:off x="5514975" y="838200"/>
          <a:ext cx="647700" cy="371475"/>
        </a:xfrm>
        <a:prstGeom prst="rect">
          <a:avLst/>
        </a:prstGeom>
        <a:noFill/>
      </xdr:spPr>
    </xdr:pic>
    <xdr:clientData/>
  </xdr:twoCellAnchor>
  <xdr:twoCellAnchor editAs="oneCell">
    <xdr:from>
      <xdr:col>6</xdr:col>
      <xdr:colOff>0</xdr:colOff>
      <xdr:row>40</xdr:row>
      <xdr:rowOff>95250</xdr:rowOff>
    </xdr:from>
    <xdr:to>
      <xdr:col>8</xdr:col>
      <xdr:colOff>1000125</xdr:colOff>
      <xdr:row>42</xdr:row>
      <xdr:rowOff>38100</xdr:rowOff>
    </xdr:to>
    <xdr:sp macro="" textlink="">
      <xdr:nvSpPr>
        <xdr:cNvPr id="4" name="Text Box 1029"/>
        <xdr:cNvSpPr txBox="1">
          <a:spLocks noChangeArrowheads="1"/>
        </xdr:cNvSpPr>
      </xdr:nvSpPr>
      <xdr:spPr bwMode="auto">
        <a:xfrm>
          <a:off x="3305175" y="6591300"/>
          <a:ext cx="3095625" cy="381000"/>
        </a:xfrm>
        <a:prstGeom prst="rect">
          <a:avLst/>
        </a:prstGeom>
        <a:noFill/>
        <a:ln w="9525">
          <a:noFill/>
          <a:miter lim="800000"/>
          <a:headEnd/>
          <a:tailEnd/>
        </a:ln>
      </xdr:spPr>
      <xdr:txBody>
        <a:bodyPr vertOverflow="clip" wrap="square" lIns="27432" tIns="22860" rIns="27432" bIns="0" anchor="t" upright="1"/>
        <a:lstStyle/>
        <a:p>
          <a:pPr algn="ctr" rtl="0">
            <a:defRPr sz="1000"/>
          </a:pPr>
          <a:r>
            <a:rPr lang="pt-PT" sz="1000" b="1" i="0" u="none" strike="noStrike" baseline="0">
              <a:solidFill>
                <a:schemeClr val="tx2"/>
              </a:solidFill>
              <a:latin typeface="Arial"/>
              <a:cs typeface="Arial"/>
            </a:rPr>
            <a:t>Índice de taxa de desemprego </a:t>
          </a:r>
        </a:p>
        <a:p>
          <a:pPr algn="ctr" rtl="0">
            <a:defRPr sz="1000"/>
          </a:pPr>
          <a:r>
            <a:rPr lang="pt-PT" sz="1000" b="1" i="0" u="none" strike="noStrike" baseline="0">
              <a:solidFill>
                <a:schemeClr val="tx2"/>
              </a:solidFill>
              <a:latin typeface="Arial"/>
              <a:cs typeface="Arial"/>
            </a:rPr>
            <a:t> mulheres /homens</a:t>
          </a:r>
        </a:p>
      </xdr:txBody>
    </xdr:sp>
    <xdr:clientData/>
  </xdr:twoCellAnchor>
  <xdr:twoCellAnchor editAs="oneCell">
    <xdr:from>
      <xdr:col>5</xdr:col>
      <xdr:colOff>1057275</xdr:colOff>
      <xdr:row>54</xdr:row>
      <xdr:rowOff>28575</xdr:rowOff>
    </xdr:from>
    <xdr:to>
      <xdr:col>9</xdr:col>
      <xdr:colOff>9525</xdr:colOff>
      <xdr:row>56</xdr:row>
      <xdr:rowOff>219076</xdr:rowOff>
    </xdr:to>
    <xdr:sp macro="" textlink="">
      <xdr:nvSpPr>
        <xdr:cNvPr id="5" name="Text Box 1031"/>
        <xdr:cNvSpPr txBox="1">
          <a:spLocks noChangeArrowheads="1"/>
        </xdr:cNvSpPr>
      </xdr:nvSpPr>
      <xdr:spPr bwMode="auto">
        <a:xfrm>
          <a:off x="3295650" y="9591675"/>
          <a:ext cx="3162300" cy="476251"/>
        </a:xfrm>
        <a:prstGeom prst="rect">
          <a:avLst/>
        </a:prstGeom>
        <a:noFill/>
        <a:ln w="9525">
          <a:noFill/>
          <a:miter lim="800000"/>
          <a:headEnd/>
          <a:tailEnd/>
        </a:ln>
      </xdr:spPr>
      <xdr:txBody>
        <a:bodyPr vertOverflow="clip" wrap="square" lIns="27432" tIns="18288" rIns="27432" bIns="18288" anchor="ctr" upright="1"/>
        <a:lstStyle/>
        <a:p>
          <a:pPr algn="just" rtl="0">
            <a:defRPr sz="1000"/>
          </a:pPr>
          <a:r>
            <a:rPr lang="pt-PT" sz="700" b="1" i="0" u="none" strike="noStrike" baseline="0">
              <a:solidFill>
                <a:srgbClr val="333333"/>
              </a:solidFill>
              <a:latin typeface="Arial"/>
              <a:cs typeface="Arial"/>
            </a:rPr>
            <a:t>nota</a:t>
          </a:r>
          <a:r>
            <a:rPr lang="pt-PT" sz="700" b="0" i="0" u="none" strike="noStrike" baseline="0">
              <a:solidFill>
                <a:srgbClr val="333333"/>
              </a:solidFill>
              <a:latin typeface="Arial"/>
              <a:cs typeface="Arial"/>
            </a:rPr>
            <a:t>: </a:t>
          </a:r>
          <a:r>
            <a:rPr lang="pt-PT" sz="700" b="1" i="0" u="none" strike="noStrike" baseline="0">
              <a:solidFill>
                <a:srgbClr val="333333"/>
              </a:solidFill>
              <a:latin typeface="Arial"/>
              <a:cs typeface="Arial"/>
            </a:rPr>
            <a:t>valores iguais a 1</a:t>
          </a:r>
          <a:r>
            <a:rPr lang="pt-PT" sz="700" b="0" i="0" u="none" strike="noStrike" baseline="0">
              <a:solidFill>
                <a:srgbClr val="333333"/>
              </a:solidFill>
              <a:latin typeface="Arial"/>
              <a:cs typeface="Arial"/>
            </a:rPr>
            <a:t>: taxas de desemprego iguais entre homens e mulheres; </a:t>
          </a:r>
          <a:r>
            <a:rPr lang="pt-PT" sz="700" b="1" i="0" u="none" strike="noStrike" baseline="0">
              <a:solidFill>
                <a:srgbClr val="333333"/>
              </a:solidFill>
              <a:latin typeface="Arial"/>
              <a:cs typeface="Arial"/>
            </a:rPr>
            <a:t>valores &gt; 1</a:t>
          </a:r>
          <a:r>
            <a:rPr lang="pt-PT" sz="700" b="0" i="0" u="none" strike="noStrike" baseline="0">
              <a:solidFill>
                <a:srgbClr val="333333"/>
              </a:solidFill>
              <a:latin typeface="Arial"/>
              <a:cs typeface="Arial"/>
            </a:rPr>
            <a:t>: mulheres com taxa de desemprego superior à dos homens; </a:t>
          </a:r>
          <a:r>
            <a:rPr lang="pt-PT" sz="700" b="1" i="0" u="none" strike="noStrike" baseline="0">
              <a:solidFill>
                <a:srgbClr val="333333"/>
              </a:solidFill>
              <a:latin typeface="Arial"/>
              <a:cs typeface="Arial"/>
            </a:rPr>
            <a:t>valores &lt; 1:</a:t>
          </a:r>
          <a:r>
            <a:rPr lang="pt-PT" sz="700" b="0" i="0" u="none" strike="noStrike" baseline="0">
              <a:solidFill>
                <a:srgbClr val="333333"/>
              </a:solidFill>
              <a:latin typeface="Arial"/>
              <a:cs typeface="Arial"/>
            </a:rPr>
            <a:t> mulheres menos afetadas pelo desemprego em relação aos homens. </a:t>
          </a:r>
        </a:p>
      </xdr:txBody>
    </xdr:sp>
    <xdr:clientData/>
  </xdr:twoCellAnchor>
  <xdr:twoCellAnchor>
    <xdr:from>
      <xdr:col>1</xdr:col>
      <xdr:colOff>0</xdr:colOff>
      <xdr:row>0</xdr:row>
      <xdr:rowOff>0</xdr:rowOff>
    </xdr:from>
    <xdr:to>
      <xdr:col>3</xdr:col>
      <xdr:colOff>373923</xdr:colOff>
      <xdr:row>1</xdr:row>
      <xdr:rowOff>8550</xdr:rowOff>
    </xdr:to>
    <xdr:grpSp>
      <xdr:nvGrpSpPr>
        <xdr:cNvPr id="6" name="Grupo 5"/>
        <xdr:cNvGrpSpPr/>
      </xdr:nvGrpSpPr>
      <xdr:grpSpPr>
        <a:xfrm>
          <a:off x="66675" y="0"/>
          <a:ext cx="612048" cy="180000"/>
          <a:chOff x="4797152" y="7020272"/>
          <a:chExt cx="612048" cy="180000"/>
        </a:xfrm>
      </xdr:grpSpPr>
      <xdr:sp macro="" textlink="">
        <xdr:nvSpPr>
          <xdr:cNvPr id="7" name="Rectângulo 6"/>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8" name="Rectângulo 7"/>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9" name="Rectângulo 8"/>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editAs="oneCell">
    <xdr:from>
      <xdr:col>8</xdr:col>
      <xdr:colOff>114300</xdr:colOff>
      <xdr:row>5</xdr:row>
      <xdr:rowOff>142875</xdr:rowOff>
    </xdr:from>
    <xdr:to>
      <xdr:col>8</xdr:col>
      <xdr:colOff>762000</xdr:colOff>
      <xdr:row>8</xdr:row>
      <xdr:rowOff>19050</xdr:rowOff>
    </xdr:to>
    <xdr:pic>
      <xdr:nvPicPr>
        <xdr:cNvPr id="10" name="Picture 1026"/>
        <xdr:cNvPicPr>
          <a:picLocks noChangeAspect="1" noChangeArrowheads="1"/>
        </xdr:cNvPicPr>
      </xdr:nvPicPr>
      <xdr:blipFill>
        <a:blip xmlns:r="http://schemas.openxmlformats.org/officeDocument/2006/relationships" r:embed="rId1" cstate="print"/>
        <a:srcRect/>
        <a:stretch>
          <a:fillRect/>
        </a:stretch>
      </xdr:blipFill>
      <xdr:spPr bwMode="auto">
        <a:xfrm>
          <a:off x="5514975" y="838200"/>
          <a:ext cx="647700" cy="371475"/>
        </a:xfrm>
        <a:prstGeom prst="rect">
          <a:avLst/>
        </a:prstGeom>
        <a:noFill/>
      </xdr:spPr>
    </xdr:pic>
    <xdr:clientData/>
  </xdr:twoCellAnchor>
  <xdr:twoCellAnchor>
    <xdr:from>
      <xdr:col>1</xdr:col>
      <xdr:colOff>0</xdr:colOff>
      <xdr:row>0</xdr:row>
      <xdr:rowOff>0</xdr:rowOff>
    </xdr:from>
    <xdr:to>
      <xdr:col>3</xdr:col>
      <xdr:colOff>373923</xdr:colOff>
      <xdr:row>1</xdr:row>
      <xdr:rowOff>8550</xdr:rowOff>
    </xdr:to>
    <xdr:grpSp>
      <xdr:nvGrpSpPr>
        <xdr:cNvPr id="11" name="Grupo 10"/>
        <xdr:cNvGrpSpPr/>
      </xdr:nvGrpSpPr>
      <xdr:grpSpPr>
        <a:xfrm>
          <a:off x="66675" y="0"/>
          <a:ext cx="612048" cy="180000"/>
          <a:chOff x="4797152" y="7020272"/>
          <a:chExt cx="612048" cy="180000"/>
        </a:xfrm>
      </xdr:grpSpPr>
      <xdr:sp macro="" textlink="">
        <xdr:nvSpPr>
          <xdr:cNvPr id="12" name="Rectângulo 11"/>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3" name="Rectângulo 12"/>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4" name="Rectângulo 13"/>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oneCellAnchor>
    <xdr:from>
      <xdr:col>4</xdr:col>
      <xdr:colOff>0</xdr:colOff>
      <xdr:row>61</xdr:row>
      <xdr:rowOff>0</xdr:rowOff>
    </xdr:from>
    <xdr:ext cx="76200" cy="200025"/>
    <xdr:sp macro="" textlink="">
      <xdr:nvSpPr>
        <xdr:cNvPr id="15" name="Text Box 1025"/>
        <xdr:cNvSpPr txBox="1">
          <a:spLocks noChangeArrowheads="1"/>
        </xdr:cNvSpPr>
      </xdr:nvSpPr>
      <xdr:spPr bwMode="auto">
        <a:xfrm>
          <a:off x="1171575" y="10801350"/>
          <a:ext cx="76200" cy="200025"/>
        </a:xfrm>
        <a:prstGeom prst="rect">
          <a:avLst/>
        </a:prstGeom>
        <a:noFill/>
        <a:ln w="9525">
          <a:noFill/>
          <a:miter lim="800000"/>
          <a:headEnd/>
          <a:tailEnd/>
        </a:ln>
      </xdr:spPr>
    </xdr:sp>
    <xdr:clientData/>
  </xdr:oneCellAnchor>
  <xdr:twoCellAnchor editAs="oneCell">
    <xdr:from>
      <xdr:col>8</xdr:col>
      <xdr:colOff>114300</xdr:colOff>
      <xdr:row>5</xdr:row>
      <xdr:rowOff>142875</xdr:rowOff>
    </xdr:from>
    <xdr:to>
      <xdr:col>8</xdr:col>
      <xdr:colOff>762000</xdr:colOff>
      <xdr:row>8</xdr:row>
      <xdr:rowOff>19050</xdr:rowOff>
    </xdr:to>
    <xdr:pic>
      <xdr:nvPicPr>
        <xdr:cNvPr id="16" name="Picture 1026"/>
        <xdr:cNvPicPr>
          <a:picLocks noChangeAspect="1" noChangeArrowheads="1"/>
        </xdr:cNvPicPr>
      </xdr:nvPicPr>
      <xdr:blipFill>
        <a:blip xmlns:r="http://schemas.openxmlformats.org/officeDocument/2006/relationships" r:embed="rId1" cstate="print"/>
        <a:srcRect/>
        <a:stretch>
          <a:fillRect/>
        </a:stretch>
      </xdr:blipFill>
      <xdr:spPr bwMode="auto">
        <a:xfrm>
          <a:off x="5514975" y="838200"/>
          <a:ext cx="647700" cy="371475"/>
        </a:xfrm>
        <a:prstGeom prst="rect">
          <a:avLst/>
        </a:prstGeom>
        <a:noFill/>
      </xdr:spPr>
    </xdr:pic>
    <xdr:clientData/>
  </xdr:twoCellAnchor>
  <xdr:twoCellAnchor>
    <xdr:from>
      <xdr:col>5</xdr:col>
      <xdr:colOff>1038225</xdr:colOff>
      <xdr:row>39</xdr:row>
      <xdr:rowOff>142875</xdr:rowOff>
    </xdr:from>
    <xdr:to>
      <xdr:col>10</xdr:col>
      <xdr:colOff>19049</xdr:colOff>
      <xdr:row>56</xdr:row>
      <xdr:rowOff>219075</xdr:rowOff>
    </xdr:to>
    <xdr:sp macro="" textlink="">
      <xdr:nvSpPr>
        <xdr:cNvPr id="17" name="Rectangle 1027"/>
        <xdr:cNvSpPr>
          <a:spLocks noChangeArrowheads="1"/>
        </xdr:cNvSpPr>
      </xdr:nvSpPr>
      <xdr:spPr bwMode="auto">
        <a:xfrm>
          <a:off x="3276600" y="6486525"/>
          <a:ext cx="3248024" cy="3581400"/>
        </a:xfrm>
        <a:prstGeom prst="rect">
          <a:avLst/>
        </a:prstGeom>
        <a:noFill/>
        <a:ln w="9525">
          <a:noFill/>
          <a:miter lim="800000"/>
          <a:headEnd/>
          <a:tailEnd/>
        </a:ln>
      </xdr:spPr>
    </xdr:sp>
    <xdr:clientData/>
  </xdr:twoCellAnchor>
  <xdr:twoCellAnchor>
    <xdr:from>
      <xdr:col>1</xdr:col>
      <xdr:colOff>0</xdr:colOff>
      <xdr:row>0</xdr:row>
      <xdr:rowOff>0</xdr:rowOff>
    </xdr:from>
    <xdr:to>
      <xdr:col>3</xdr:col>
      <xdr:colOff>373923</xdr:colOff>
      <xdr:row>1</xdr:row>
      <xdr:rowOff>8550</xdr:rowOff>
    </xdr:to>
    <xdr:grpSp>
      <xdr:nvGrpSpPr>
        <xdr:cNvPr id="18" name="Grupo 17"/>
        <xdr:cNvGrpSpPr/>
      </xdr:nvGrpSpPr>
      <xdr:grpSpPr>
        <a:xfrm>
          <a:off x="66675" y="0"/>
          <a:ext cx="612048" cy="180000"/>
          <a:chOff x="4797152" y="7020272"/>
          <a:chExt cx="612048" cy="180000"/>
        </a:xfrm>
      </xdr:grpSpPr>
      <xdr:sp macro="" textlink="">
        <xdr:nvSpPr>
          <xdr:cNvPr id="19" name="Rectângulo 18"/>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0" name="Rectângulo 19"/>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1" name="Rectângulo 20"/>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6</xdr:col>
      <xdr:colOff>9525</xdr:colOff>
      <xdr:row>42</xdr:row>
      <xdr:rowOff>171449</xdr:rowOff>
    </xdr:from>
    <xdr:to>
      <xdr:col>9</xdr:col>
      <xdr:colOff>19050</xdr:colOff>
      <xdr:row>53</xdr:row>
      <xdr:rowOff>200023</xdr:rowOff>
    </xdr:to>
    <xdr:graphicFrame macro="">
      <xdr:nvGraphicFramePr>
        <xdr:cNvPr id="22" name="Chart 103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3.xml><?xml version="1.0" encoding="utf-8"?>
<xdr:wsDr xmlns:xdr="http://schemas.openxmlformats.org/drawingml/2006/spreadsheetDrawing" xmlns:a="http://schemas.openxmlformats.org/drawingml/2006/main">
  <xdr:twoCellAnchor>
    <xdr:from>
      <xdr:col>1</xdr:col>
      <xdr:colOff>47625</xdr:colOff>
      <xdr:row>1</xdr:row>
      <xdr:rowOff>47625</xdr:rowOff>
    </xdr:from>
    <xdr:to>
      <xdr:col>15</xdr:col>
      <xdr:colOff>57150</xdr:colOff>
      <xdr:row>69</xdr:row>
      <xdr:rowOff>95250</xdr:rowOff>
    </xdr:to>
    <xdr:sp macro="" textlink="">
      <xdr:nvSpPr>
        <xdr:cNvPr id="1464377" name="Text Box 1"/>
        <xdr:cNvSpPr txBox="1">
          <a:spLocks noChangeArrowheads="1"/>
        </xdr:cNvSpPr>
      </xdr:nvSpPr>
      <xdr:spPr bwMode="auto">
        <a:xfrm>
          <a:off x="114300" y="219075"/>
          <a:ext cx="3228975" cy="10125075"/>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Acidente de trabalho:</a:t>
          </a:r>
          <a:r>
            <a:rPr lang="pt-PT" sz="800" b="0" i="0" u="none" strike="noStrike" baseline="0">
              <a:solidFill>
                <a:srgbClr val="000000"/>
              </a:solidFill>
              <a:latin typeface="Arial"/>
              <a:cs typeface="Arial"/>
            </a:rPr>
            <a:t> é uma ocorrência imprevista, durante o tempo de trabalho, que provoca dano físico ou mental. A expressão “durante o tempo de trabalho” é entendida como “no decorrer da atividade profissional ou durante o período em serviço”.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Acidente de trabalho mortal: </a:t>
          </a:r>
          <a:r>
            <a:rPr lang="pt-PT" sz="800" b="0" i="0" u="none" strike="noStrike" baseline="0">
              <a:solidFill>
                <a:srgbClr val="000000"/>
              </a:solidFill>
              <a:latin typeface="Arial"/>
              <a:cs typeface="Arial"/>
            </a:rPr>
            <a:t>um acidente de que resulte a morte da vítima num período de um ano (após o dia) da sua ocorrência.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Beneficiários do rendimento social de inserção (RSI): </a:t>
          </a:r>
          <a:r>
            <a:rPr lang="pt-PT" sz="800" b="0" i="0" u="none" strike="noStrike" baseline="0">
              <a:solidFill>
                <a:srgbClr val="000000"/>
              </a:solidFill>
              <a:latin typeface="Arial"/>
              <a:cs typeface="Arial"/>
            </a:rPr>
            <a:t>membros do agregado familiar do titular do RSI, incluindo o próprio titular.</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Colocações:</a:t>
          </a:r>
          <a:r>
            <a:rPr lang="pt-PT" sz="800" b="0" i="0" u="none" strike="noStrike" baseline="0">
              <a:solidFill>
                <a:srgbClr val="000000"/>
              </a:solidFill>
              <a:latin typeface="Arial"/>
              <a:cs typeface="Arial"/>
            </a:rPr>
            <a:t> ofertas de emprego satisfeitas, com candidatos apresentados pelos Centros de emprego.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Desempregados:</a:t>
          </a:r>
          <a:r>
            <a:rPr lang="pt-PT" sz="800" b="0" i="0" u="none" strike="noStrike" baseline="0">
              <a:solidFill>
                <a:srgbClr val="000000"/>
              </a:solidFill>
              <a:latin typeface="Arial"/>
              <a:cs typeface="Arial"/>
            </a:rPr>
            <a:t> Indivíduo, com idade compreendida entre os  15 e os 74 anos que, no período de referência, se encontrava simultaneamente nas situações seguintes: a) não tinha trabalho remunerado nem qualquer outro; b) estava disponível para trabalhar num trabalho remunerado ou não; c) tinha procurado um trabalho, isto é, tinha feito diligências no período especificado (período de referência ou nas três semanas anteriores) para encontrar um emprego remunerado ou não. Consideram-se como diligências: a) contacto com um centro de emprego público ou agências privadas de colocações; b) contacto com empregadores; c) contactos pessoais ou com associações sindicais; d) colocação, resposta ou análise de anúncios; e) realização de provas ou entrevistas para seleção; f) procura de terrenos, imóveis ou equipamentos; g) solicitação de licenças ou recursos financeiros para a criação de empresa própria. O critério de disponibilidade para aceitar um emprego é fundamentado no seguinte: a) no desejo de trabalhar; b) na vontade de ter atualmente um emprego remunerado ou uma atividade por conta própria caso consiga obter os recursos necessários; c) na possibilidade de começar a trabalhar no período de referência ou pelo menos nas duas semanas seguintes. Inclui o indivíduo que, embora tendo um emprego, só vai começar a trabalhar em data posterior à do período de referência (nos próximos três meses).</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Desemprego de longa duração:</a:t>
          </a:r>
          <a:r>
            <a:rPr lang="pt-PT" sz="800" b="0" i="0" u="none" strike="noStrike" baseline="0">
              <a:solidFill>
                <a:srgbClr val="000000"/>
              </a:solidFill>
              <a:latin typeface="Arial"/>
              <a:cs typeface="Arial"/>
            </a:rPr>
            <a:t> pessoas em situação de desemprego há 12 meses ou mais.</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Despedimento coletivo:</a:t>
          </a:r>
          <a:r>
            <a:rPr lang="pt-PT" sz="800" b="0" i="0" u="none" strike="noStrike" baseline="0">
              <a:solidFill>
                <a:srgbClr val="000000"/>
              </a:solidFill>
              <a:latin typeface="Arial"/>
              <a:cs typeface="Arial"/>
            </a:rPr>
            <a:t> cessação de contratos de trabalho promovida pelo empregador e operada simultânea ou sucessivamente no período de três meses, abrangendo, pelo menos, dois ou cinco trabalhadores, conforme se trate, respetivamente, de empresa que empregue até 50 ou mais de 50 trabalhadores, sempre que aquela ocorrência se fundamente em encerramento de uma ou várias secções ou estrutura equivalente ou redução de pessoal determinada por motivos de mercado, estruturais ou tecnológicos (n.º 1 do artigo 397º do Código do Trabalho). </a:t>
          </a:r>
        </a:p>
        <a:p>
          <a:pPr algn="just" rtl="0">
            <a:defRPr sz="1000"/>
          </a:pPr>
          <a:r>
            <a:rPr lang="pt-PT" sz="800" b="0" i="0" u="none" strike="noStrike" baseline="0">
              <a:solidFill>
                <a:srgbClr val="000000"/>
              </a:solidFill>
              <a:latin typeface="Arial"/>
              <a:cs typeface="Arial"/>
            </a:rPr>
            <a:t>O procedimento de despedimento coletivo inicia-se com a comunicação do empregador da intenção de proceder ao despedimento, acompanhada, nomeadamente, da indicação do número de trabalhadores a despedir. </a:t>
          </a:r>
        </a:p>
        <a:p>
          <a:pPr algn="just" rtl="0">
            <a:defRPr sz="1000"/>
          </a:pPr>
          <a:r>
            <a:rPr lang="pt-PT" sz="800" b="0" i="0" u="none" strike="noStrike" baseline="0">
              <a:solidFill>
                <a:srgbClr val="000000"/>
              </a:solidFill>
              <a:latin typeface="Arial"/>
              <a:cs typeface="Arial"/>
            </a:rPr>
            <a:t>Segue-se uma fase de negociações com os representantes dos trabalhadores, com vista a um acordo sobre a dimensão e efeitos das medidas a aplicar e, bem assim, outras medidas que reduzam o número de trabalhadores a despedir. Uma alternativa que frequentemente evita ou diminui o número de trabalhadores despedidos é a revogação (por acordo com os próprios trabalhadores) dos contratos de trabalho. </a:t>
          </a:r>
        </a:p>
        <a:p>
          <a:pPr algn="just" rtl="0">
            <a:defRPr sz="1000"/>
          </a:pPr>
          <a:r>
            <a:rPr lang="pt-PT" sz="800" b="0" i="0" u="none" strike="noStrike" baseline="0">
              <a:solidFill>
                <a:srgbClr val="000000"/>
              </a:solidFill>
              <a:latin typeface="Arial"/>
              <a:cs typeface="Arial"/>
            </a:rPr>
            <a:t>No final, o total de trabalhadores despedidos ou a quem se apliquem outras medidas pode não coincidir com o número inicial de trabalhadores a despedir.</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Empresa:</a:t>
          </a:r>
          <a:r>
            <a:rPr lang="pt-PT" sz="800" b="0" i="0" u="none" strike="noStrike" baseline="0">
              <a:solidFill>
                <a:srgbClr val="000000"/>
              </a:solidFill>
              <a:latin typeface="Arial"/>
              <a:cs typeface="Arial"/>
            </a:rPr>
            <a:t> Entidade económica que desenvolve uma determinada atividade, sendo constituída por uma sede social e estabelecimentos com localizações diversas.</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Estabelecimento:</a:t>
          </a:r>
          <a:r>
            <a:rPr lang="pt-PT" sz="800" b="0" i="0" u="none" strike="noStrike" baseline="0">
              <a:solidFill>
                <a:srgbClr val="000000"/>
              </a:solidFill>
              <a:latin typeface="Arial"/>
              <a:cs typeface="Arial"/>
            </a:rPr>
            <a:t> unidade local que, sob um único regime de propriedade ou de controlo, produz exclusiva ou principalmente um grupo homogéneo de bens ou serviços, num único local.</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Família ou agregado familiar de RSI:</a:t>
          </a:r>
          <a:r>
            <a:rPr lang="pt-PT" sz="800" b="0" i="0" u="none" strike="noStrike" baseline="0">
              <a:solidFill>
                <a:srgbClr val="000000"/>
              </a:solidFill>
              <a:latin typeface="Arial"/>
              <a:cs typeface="Arial"/>
            </a:rPr>
            <a:t> conjunto de pessoas que vivem em economia comum, especificando o cônjuge ou pessoa que viva com  </a:t>
          </a:r>
        </a:p>
      </xdr:txBody>
    </xdr:sp>
    <xdr:clientData/>
  </xdr:twoCellAnchor>
  <xdr:twoCellAnchor>
    <xdr:from>
      <xdr:col>15</xdr:col>
      <xdr:colOff>133350</xdr:colOff>
      <xdr:row>1</xdr:row>
      <xdr:rowOff>47626</xdr:rowOff>
    </xdr:from>
    <xdr:to>
      <xdr:col>31</xdr:col>
      <xdr:colOff>9525</xdr:colOff>
      <xdr:row>67</xdr:row>
      <xdr:rowOff>142876</xdr:rowOff>
    </xdr:to>
    <xdr:sp macro="" textlink="">
      <xdr:nvSpPr>
        <xdr:cNvPr id="1464384" name="Text Box 2"/>
        <xdr:cNvSpPr txBox="1">
          <a:spLocks noChangeArrowheads="1"/>
        </xdr:cNvSpPr>
      </xdr:nvSpPr>
      <xdr:spPr bwMode="auto">
        <a:xfrm>
          <a:off x="3419475" y="219076"/>
          <a:ext cx="3257550" cy="9906000"/>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r>
            <a:rPr lang="pt-PT" sz="800" b="0" i="0" u="none" strike="noStrike" baseline="0">
              <a:solidFill>
                <a:srgbClr val="000000"/>
              </a:solidFill>
              <a:latin typeface="Arial"/>
              <a:cs typeface="Arial"/>
            </a:rPr>
            <a:t>o titular em união de facto há mais de um ano, e em geral todos os menores titular em união de facto há mais de um ano, e em geral todos os menores a cargo, quer tenham ou não laços de parentesco com o titular. Poderão ainda ser considerados outros adultos que se encontrem na exclusiva dependência económica do agregado, caso sejam estudantes ou estejam dispensados de disponibilidade ativa para a inserção profissional ou quando o agregado não tenha, incluindo a pessoa em causa, direito à prestação.</a:t>
          </a:r>
        </a:p>
        <a:p>
          <a:pPr algn="just" rtl="0">
            <a:defRPr sz="1000"/>
          </a:pPr>
          <a:endParaRPr lang="pt-PT" sz="800" b="0" i="0" u="none" strike="noStrike" baseline="0">
            <a:solidFill>
              <a:srgbClr val="000000"/>
            </a:solidFill>
            <a:latin typeface="Arial"/>
            <a:cs typeface="Arial"/>
          </a:endParaRPr>
        </a:p>
        <a:p>
          <a:pPr algn="just"/>
          <a:r>
            <a:rPr lang="pt-PT" sz="800" b="1" i="0" u="none" strike="noStrike" baseline="0">
              <a:solidFill>
                <a:srgbClr val="000000"/>
              </a:solidFill>
              <a:latin typeface="Arial"/>
              <a:cs typeface="Arial"/>
            </a:rPr>
            <a:t>Instrumento de regulamentação coletiva de trabalho (IRCT):</a:t>
          </a:r>
          <a:r>
            <a:rPr lang="pt-PT" sz="800" b="0" i="0" u="none" strike="noStrike" baseline="0">
              <a:solidFill>
                <a:srgbClr val="000000"/>
              </a:solidFill>
              <a:latin typeface="Arial"/>
              <a:cs typeface="Arial"/>
            </a:rPr>
            <a:t> </a:t>
          </a:r>
        </a:p>
        <a:p>
          <a:pPr algn="just">
            <a:spcAft>
              <a:spcPts val="200"/>
            </a:spcAft>
          </a:pPr>
          <a:r>
            <a:rPr lang="pt-PT" sz="800" baseline="0" smtClean="0">
              <a:latin typeface="Arial" pitchFamily="34" charset="0"/>
              <a:ea typeface="+mn-ea"/>
              <a:cs typeface="Arial" pitchFamily="34" charset="0"/>
            </a:rPr>
            <a:t>Os instrumentos de regulamentação coletiva de trabalho podem ser negociais ou não negociais.</a:t>
          </a:r>
        </a:p>
        <a:p>
          <a:pPr algn="just">
            <a:spcAft>
              <a:spcPts val="200"/>
            </a:spcAft>
          </a:pPr>
          <a:r>
            <a:rPr lang="pt-PT" sz="800" baseline="0" smtClean="0">
              <a:latin typeface="Arial" pitchFamily="34" charset="0"/>
              <a:ea typeface="+mn-ea"/>
              <a:cs typeface="Arial" pitchFamily="34" charset="0"/>
            </a:rPr>
            <a:t>Os instrumentos de regulamentação coletiva de trabalho </a:t>
          </a:r>
          <a:r>
            <a:rPr lang="pt-PT" sz="800" b="1" baseline="0" smtClean="0">
              <a:latin typeface="Arial" pitchFamily="34" charset="0"/>
              <a:ea typeface="+mn-ea"/>
              <a:cs typeface="Arial" pitchFamily="34" charset="0"/>
            </a:rPr>
            <a:t>negociais</a:t>
          </a:r>
          <a:r>
            <a:rPr lang="pt-PT" sz="800" baseline="0" smtClean="0">
              <a:latin typeface="Arial" pitchFamily="34" charset="0"/>
              <a:ea typeface="+mn-ea"/>
              <a:cs typeface="Arial" pitchFamily="34" charset="0"/>
            </a:rPr>
            <a:t> são a convenção coletiva, o acordo de adesão e a decisão arbitral em processo de arbitragem voluntária.</a:t>
          </a:r>
        </a:p>
        <a:p>
          <a:pPr algn="just"/>
          <a:r>
            <a:rPr lang="pt-PT" sz="800" baseline="0" smtClean="0">
              <a:latin typeface="Arial" pitchFamily="34" charset="0"/>
              <a:ea typeface="+mn-ea"/>
              <a:cs typeface="Arial" pitchFamily="34" charset="0"/>
            </a:rPr>
            <a:t>As </a:t>
          </a:r>
          <a:r>
            <a:rPr lang="pt-PT" sz="800" b="1" baseline="0" smtClean="0">
              <a:latin typeface="Arial" pitchFamily="34" charset="0"/>
              <a:ea typeface="+mn-ea"/>
              <a:cs typeface="Arial" pitchFamily="34" charset="0"/>
            </a:rPr>
            <a:t>convenções coletivas </a:t>
          </a:r>
          <a:r>
            <a:rPr lang="pt-PT" sz="800" baseline="0" smtClean="0">
              <a:latin typeface="Arial" pitchFamily="34" charset="0"/>
              <a:ea typeface="+mn-ea"/>
              <a:cs typeface="Arial" pitchFamily="34" charset="0"/>
            </a:rPr>
            <a:t>podem ser:</a:t>
          </a:r>
        </a:p>
        <a:p>
          <a:pPr marL="0" marR="0" indent="0" algn="just" defTabSz="914400" eaLnBrk="1" fontAlgn="auto" latinLnBrk="0" hangingPunct="1">
            <a:lnSpc>
              <a:spcPct val="100000"/>
            </a:lnSpc>
            <a:spcBef>
              <a:spcPts val="0"/>
            </a:spcBef>
            <a:spcAft>
              <a:spcPts val="0"/>
            </a:spcAft>
            <a:buClrTx/>
            <a:buSzTx/>
            <a:buFontTx/>
            <a:buNone/>
            <a:tabLst/>
            <a:defRPr/>
          </a:pPr>
          <a:r>
            <a:rPr lang="pt-PT" sz="800" b="0" i="1" baseline="0" smtClean="0">
              <a:latin typeface="Arial" pitchFamily="34" charset="0"/>
              <a:ea typeface="+mn-ea"/>
              <a:cs typeface="Arial" pitchFamily="34" charset="0"/>
            </a:rPr>
            <a:t>     - </a:t>
          </a:r>
          <a:r>
            <a:rPr lang="pt-PT" sz="800" b="1" baseline="0" smtClean="0">
              <a:latin typeface="Arial" pitchFamily="34" charset="0"/>
              <a:ea typeface="+mn-ea"/>
              <a:cs typeface="Arial" pitchFamily="34" charset="0"/>
            </a:rPr>
            <a:t>Contrato coletivo de trabalho </a:t>
          </a:r>
          <a:r>
            <a:rPr lang="pt-PT" sz="800" b="0" baseline="0" smtClean="0">
              <a:latin typeface="Arial" pitchFamily="34" charset="0"/>
              <a:ea typeface="+mn-ea"/>
              <a:cs typeface="Arial" pitchFamily="34" charset="0"/>
            </a:rPr>
            <a:t>(CCT) - convenção coletiva celebrada entre uma ou mais associações patronais e uma ou mais associações sindicais; 	</a:t>
          </a:r>
        </a:p>
        <a:p>
          <a:pPr algn="just"/>
          <a:r>
            <a:rPr lang="pt-PT" sz="800" b="0" baseline="0" smtClean="0">
              <a:latin typeface="Arial" pitchFamily="34" charset="0"/>
              <a:ea typeface="+mn-ea"/>
              <a:cs typeface="Arial" pitchFamily="34" charset="0"/>
            </a:rPr>
            <a:t>     -</a:t>
          </a:r>
          <a:r>
            <a:rPr lang="pt-PT" sz="800" b="1" baseline="0" smtClean="0">
              <a:latin typeface="Arial" pitchFamily="34" charset="0"/>
              <a:ea typeface="+mn-ea"/>
              <a:cs typeface="Arial" pitchFamily="34" charset="0"/>
            </a:rPr>
            <a:t> Acordo coletivo de trabalho </a:t>
          </a:r>
          <a:r>
            <a:rPr lang="pt-PT" sz="800" b="0" baseline="0" smtClean="0">
              <a:latin typeface="Arial" pitchFamily="34" charset="0"/>
              <a:ea typeface="+mn-ea"/>
              <a:cs typeface="Arial" pitchFamily="34" charset="0"/>
            </a:rPr>
            <a:t>(ACT) - convenção coletiva celebrada entre vários empregadores e uma ou mais associações sindicais; </a:t>
          </a:r>
        </a:p>
        <a:p>
          <a:pPr algn="just">
            <a:spcAft>
              <a:spcPts val="200"/>
            </a:spcAft>
          </a:pPr>
          <a:r>
            <a:rPr lang="pt-PT" sz="800" b="1" baseline="0">
              <a:latin typeface="Arial" pitchFamily="34" charset="0"/>
              <a:ea typeface="+mn-ea"/>
              <a:cs typeface="Arial" pitchFamily="34" charset="0"/>
            </a:rPr>
            <a:t>     </a:t>
          </a:r>
          <a:r>
            <a:rPr lang="pt-PT" sz="800" b="1">
              <a:latin typeface="Arial" pitchFamily="34" charset="0"/>
              <a:ea typeface="+mn-ea"/>
              <a:cs typeface="Arial" pitchFamily="34" charset="0"/>
            </a:rPr>
            <a:t>- Acordo de empresa (AE) - </a:t>
          </a:r>
          <a:r>
            <a:rPr lang="pt-PT" sz="800">
              <a:latin typeface="Arial" pitchFamily="34" charset="0"/>
              <a:ea typeface="+mn-ea"/>
              <a:cs typeface="Arial" pitchFamily="34" charset="0"/>
            </a:rPr>
            <a:t>convenção coletiva celebrada entre uma ou mais associações sindicais e um empregador para uma empresa ou estabelecimento.</a:t>
          </a:r>
        </a:p>
        <a:p>
          <a:pPr algn="just">
            <a:spcAft>
              <a:spcPts val="200"/>
            </a:spcAft>
          </a:pPr>
          <a:r>
            <a:rPr lang="pt-PT" sz="800" b="1">
              <a:latin typeface="Arial" pitchFamily="34" charset="0"/>
              <a:ea typeface="+mn-ea"/>
              <a:cs typeface="Arial" pitchFamily="34" charset="0"/>
            </a:rPr>
            <a:t>Acordo de adesão </a:t>
          </a:r>
          <a:r>
            <a:rPr lang="pt-PT" sz="800">
              <a:latin typeface="Arial" pitchFamily="34" charset="0"/>
              <a:ea typeface="+mn-ea"/>
              <a:cs typeface="Arial" pitchFamily="34" charset="0"/>
            </a:rPr>
            <a:t>- </a:t>
          </a:r>
          <a:r>
            <a:rPr lang="pt-PT" sz="800">
              <a:latin typeface="Arial" pitchFamily="34" charset="0"/>
              <a:cs typeface="Arial" pitchFamily="34" charset="0"/>
            </a:rPr>
            <a:t>adesão a convenção coletiva ou a decisão arbitral por parte de associação sindical, associação de empregadores ou empregador .</a:t>
          </a:r>
          <a:endParaRPr lang="pt-PT" sz="800">
            <a:latin typeface="Arial" pitchFamily="34" charset="0"/>
            <a:ea typeface="+mn-ea"/>
            <a:cs typeface="Arial" pitchFamily="34" charset="0"/>
          </a:endParaRPr>
        </a:p>
        <a:p>
          <a:pPr algn="just"/>
          <a:r>
            <a:rPr lang="pt-PT" sz="800" b="0" i="0" u="none" strike="noStrike" baseline="0" smtClean="0">
              <a:solidFill>
                <a:srgbClr val="000000"/>
              </a:solidFill>
              <a:latin typeface="Arial" pitchFamily="34" charset="0"/>
              <a:ea typeface="+mn-ea"/>
              <a:cs typeface="Arial" pitchFamily="34" charset="0"/>
            </a:rPr>
            <a:t>Os instrumentos de regulamentação coletiva de trabalho </a:t>
          </a:r>
          <a:r>
            <a:rPr lang="pt-PT" sz="800" b="1" i="0" u="none" strike="noStrike" baseline="0" smtClean="0">
              <a:solidFill>
                <a:srgbClr val="000000"/>
              </a:solidFill>
              <a:latin typeface="Arial" pitchFamily="34" charset="0"/>
              <a:ea typeface="+mn-ea"/>
              <a:cs typeface="Arial" pitchFamily="34" charset="0"/>
            </a:rPr>
            <a:t>não negociais</a:t>
          </a:r>
          <a:r>
            <a:rPr lang="pt-PT" sz="800" b="0" i="0" u="none" strike="noStrike" baseline="0" smtClean="0">
              <a:solidFill>
                <a:srgbClr val="000000"/>
              </a:solidFill>
              <a:latin typeface="Arial" pitchFamily="34" charset="0"/>
              <a:ea typeface="+mn-ea"/>
              <a:cs typeface="Arial" pitchFamily="34" charset="0"/>
            </a:rPr>
            <a:t> são a portaria de extensão, a portaria de condições de trabalho e a decisão arbitral em processo de arbitragem obrigatória ou necessária.</a:t>
          </a:r>
        </a:p>
        <a:p>
          <a:pPr algn="just"/>
          <a:r>
            <a:rPr lang="pt-PT" sz="800" b="1">
              <a:latin typeface="Arial" pitchFamily="34" charset="0"/>
              <a:ea typeface="+mn-ea"/>
              <a:cs typeface="Arial" pitchFamily="34" charset="0"/>
            </a:rPr>
            <a:t>Portaria de extensão (PE) </a:t>
          </a:r>
          <a:r>
            <a:rPr lang="pt-PT" sz="800">
              <a:latin typeface="Arial" pitchFamily="34" charset="0"/>
              <a:ea typeface="+mn-ea"/>
              <a:cs typeface="Arial" pitchFamily="34" charset="0"/>
            </a:rPr>
            <a:t>- portaria que estende o âmbito de aplicação de uma convenção coletiva ou decisão arbitral a trabalhadores e ou a empregadores não abrangidos por esta. </a:t>
          </a:r>
        </a:p>
        <a:p>
          <a:pPr marL="0" marR="0" indent="0" algn="just" defTabSz="914400" eaLnBrk="1" fontAlgn="auto" latinLnBrk="0" hangingPunct="1">
            <a:lnSpc>
              <a:spcPct val="100000"/>
            </a:lnSpc>
            <a:spcBef>
              <a:spcPts val="0"/>
            </a:spcBef>
            <a:spcAft>
              <a:spcPts val="0"/>
            </a:spcAft>
            <a:buClrTx/>
            <a:buSzTx/>
            <a:buFontTx/>
            <a:buNone/>
            <a:tabLst/>
            <a:defRPr/>
          </a:pPr>
          <a:r>
            <a:rPr lang="pt-PT" sz="800" b="1">
              <a:latin typeface="Arial" pitchFamily="34" charset="0"/>
              <a:ea typeface="+mn-ea"/>
              <a:cs typeface="Arial" pitchFamily="34" charset="0"/>
            </a:rPr>
            <a:t>Portaria de condições de trabalho (PCT) </a:t>
          </a:r>
          <a:r>
            <a:rPr lang="pt-PT" sz="800">
              <a:latin typeface="Arial" pitchFamily="34" charset="0"/>
              <a:ea typeface="+mn-ea"/>
              <a:cs typeface="Arial" pitchFamily="34" charset="0"/>
            </a:rPr>
            <a:t>- portaria que contém as normas reguladoras das condições de trabalho no seu âmbito de aplicação.</a:t>
          </a:r>
          <a:r>
            <a:rPr lang="pt-PT" sz="800" b="1" baseline="0">
              <a:latin typeface="Arial" pitchFamily="34" charset="0"/>
              <a:ea typeface="+mn-ea"/>
              <a:cs typeface="Arial" pitchFamily="34" charset="0"/>
            </a:rPr>
            <a:t>	</a:t>
          </a:r>
          <a:endParaRPr lang="pt-PT" sz="800">
            <a:latin typeface="Arial" pitchFamily="34" charset="0"/>
            <a:cs typeface="Arial" pitchFamily="34" charset="0"/>
          </a:endParaRPr>
        </a:p>
        <a:p>
          <a:pPr algn="just"/>
          <a:r>
            <a:rPr lang="pt-PT" sz="800" b="1">
              <a:latin typeface="Arial" pitchFamily="34" charset="0"/>
              <a:ea typeface="+mn-ea"/>
              <a:cs typeface="Arial" pitchFamily="34" charset="0"/>
            </a:rPr>
            <a:t>Decisão arbitral </a:t>
          </a:r>
          <a:r>
            <a:rPr lang="pt-PT" sz="800">
              <a:latin typeface="Arial" pitchFamily="34" charset="0"/>
              <a:ea typeface="+mn-ea"/>
              <a:cs typeface="Arial" pitchFamily="34" charset="0"/>
            </a:rPr>
            <a:t>– instrumento de regulamentação coletiva de trabalho resultante de arbitragem, voluntária, obrigatória ou necessária. </a:t>
          </a:r>
          <a:endParaRPr lang="pt-PT" sz="800">
            <a:latin typeface="Arial" pitchFamily="34" charset="0"/>
            <a:cs typeface="Arial" pitchFamily="34" charset="0"/>
          </a:endParaRPr>
        </a:p>
        <a:p>
          <a:pPr algn="just"/>
          <a:endParaRPr lang="pt-PT" sz="800" b="0" i="0" u="none" strike="noStrike" baseline="0" smtClean="0">
            <a:solidFill>
              <a:srgbClr val="000000"/>
            </a:solidFill>
            <a:latin typeface="Arial"/>
            <a:ea typeface="+mn-ea"/>
            <a:cs typeface="Arial"/>
          </a:endParaRPr>
        </a:p>
        <a:p>
          <a:pPr algn="just" rtl="0">
            <a:defRPr sz="1000"/>
          </a:pPr>
          <a:r>
            <a:rPr lang="pt-PT" sz="800" b="0" i="0" u="none" strike="noStrike" baseline="0">
              <a:solidFill>
                <a:srgbClr val="000000"/>
              </a:solidFill>
              <a:latin typeface="Arial"/>
              <a:cs typeface="Arial"/>
            </a:rPr>
            <a:t>Í</a:t>
          </a:r>
          <a:r>
            <a:rPr lang="pt-PT" sz="800" b="1" i="0" u="none" strike="noStrike" baseline="0">
              <a:solidFill>
                <a:srgbClr val="000000"/>
              </a:solidFill>
              <a:latin typeface="Arial"/>
              <a:cs typeface="Arial"/>
            </a:rPr>
            <a:t>ndice de Preços no Consumidor:</a:t>
          </a:r>
          <a:r>
            <a:rPr lang="pt-PT" sz="800" b="0" i="0" u="none" strike="noStrike" baseline="0">
              <a:solidFill>
                <a:srgbClr val="000000"/>
              </a:solidFill>
              <a:latin typeface="Arial"/>
              <a:cs typeface="Arial"/>
            </a:rPr>
            <a:t> indicador que tem por finalidade medir a evolução no tempo dos preços de um conjunto de bens e serviços considerados representativos da estrutura de consumo da população residente em Portugal. A estrutura de consumo da atual série do IPC (2008 = 100) bem como os bens e serviços que constituem o cabaz do indicador foram inferidos com base no Inquérito aos Orçamentos Familiares realizado em 2005 e 2006.</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Ofertas de emprego: </a:t>
          </a:r>
          <a:r>
            <a:rPr lang="pt-PT" sz="800" b="0" i="0" u="none" strike="noStrike" baseline="0">
              <a:solidFill>
                <a:srgbClr val="000000"/>
              </a:solidFill>
              <a:latin typeface="Arial"/>
              <a:cs typeface="Arial"/>
            </a:rPr>
            <a:t>empregos disponíveis comunicados pelas entidades empregadoras aos Centros de Emprego. </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Participantes em programas e medidas de emprego, formação profissional e reabilitação profissional:</a:t>
          </a:r>
          <a:endParaRPr lang="pt-PT" sz="800" b="0" i="0" u="none" strike="noStrike" baseline="0">
            <a:solidFill>
              <a:srgbClr val="000000"/>
            </a:solidFill>
            <a:latin typeface="Arial"/>
            <a:cs typeface="Arial"/>
          </a:endParaRP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transitados: </a:t>
          </a:r>
          <a:r>
            <a:rPr lang="pt-PT" sz="800" b="0" i="0" u="none" strike="noStrike" baseline="0">
              <a:solidFill>
                <a:srgbClr val="000000"/>
              </a:solidFill>
              <a:latin typeface="Arial"/>
              <a:cs typeface="Arial"/>
            </a:rPr>
            <a:t>número de participantes que iniciaram a sua atividade em anos anteriores não tendo terminado antes do primeiro dia do ano estatístico em análise;</a:t>
          </a: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iniciados:</a:t>
          </a:r>
          <a:r>
            <a:rPr lang="pt-PT" sz="800" b="0" i="0" u="none" strike="noStrike" baseline="0">
              <a:solidFill>
                <a:srgbClr val="000000"/>
              </a:solidFill>
              <a:latin typeface="Arial"/>
              <a:cs typeface="Arial"/>
            </a:rPr>
            <a:t> número de participantes que iniciaram a sua participação em programas desde o início do ano até ao último dia do período em análise;</a:t>
          </a: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terminaram:</a:t>
          </a:r>
          <a:r>
            <a:rPr lang="pt-PT" sz="800" b="0" i="0" u="none" strike="noStrike" baseline="0">
              <a:solidFill>
                <a:srgbClr val="000000"/>
              </a:solidFill>
              <a:latin typeface="Arial"/>
              <a:cs typeface="Arial"/>
            </a:rPr>
            <a:t> número de participantes que cessaram a sua participação em medidas ativas desde o início do ano até ao último dia do período em análise;</a:t>
          </a: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permanecem: </a:t>
          </a:r>
          <a:r>
            <a:rPr lang="pt-PT" sz="800" b="0" i="0" u="none" strike="noStrike" baseline="0">
              <a:solidFill>
                <a:srgbClr val="000000"/>
              </a:solidFill>
              <a:latin typeface="Arial"/>
              <a:cs typeface="Arial"/>
            </a:rPr>
            <a:t>número de participantes que se encontram em atividade no programa no final do período em análise, independentemente da data de entrada.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Pedidos de emprego:</a:t>
          </a:r>
          <a:r>
            <a:rPr lang="pt-PT" sz="800" b="0" i="0" u="none" strike="noStrike" baseline="0">
              <a:solidFill>
                <a:srgbClr val="000000"/>
              </a:solidFill>
              <a:latin typeface="Arial"/>
              <a:cs typeface="Arial"/>
            </a:rPr>
            <a:t> total de pessoas com idade igual ou superior a 16 anos (salvaguardadas as reservas previstas na Lei), inscritas nos Centros de Emprego para obter um emprego por conta de outrem.</a:t>
          </a:r>
        </a:p>
        <a:p>
          <a:pPr algn="just" rtl="0">
            <a:defRPr sz="1000"/>
          </a:pPr>
          <a:r>
            <a:rPr lang="pt-PT" sz="800" b="0" i="0" u="none" strike="noStrike" baseline="0">
              <a:solidFill>
                <a:srgbClr val="000000"/>
              </a:solidFill>
              <a:latin typeface="Arial"/>
              <a:cs typeface="Arial"/>
            </a:rPr>
            <a:t>Subdividem-se:</a:t>
          </a:r>
        </a:p>
        <a:p>
          <a:pPr algn="just" rtl="0">
            <a:defRPr sz="1000"/>
          </a:pPr>
          <a:r>
            <a:rPr lang="pt-PT" sz="800" b="1" i="0" u="none" strike="noStrike" baseline="0">
              <a:solidFill>
                <a:srgbClr val="000000"/>
              </a:solidFill>
              <a:latin typeface="Arial"/>
              <a:cs typeface="Arial"/>
            </a:rPr>
            <a:t>- empregados: </a:t>
          </a:r>
          <a:r>
            <a:rPr lang="pt-PT" sz="800" b="0" i="0" u="none" strike="noStrike" baseline="0">
              <a:solidFill>
                <a:srgbClr val="000000"/>
              </a:solidFill>
              <a:latin typeface="Arial"/>
              <a:cs typeface="Arial"/>
            </a:rPr>
            <a:t>têm um emprego que pretendem abandonar;</a:t>
          </a:r>
        </a:p>
        <a:p>
          <a:pPr algn="just" rtl="0">
            <a:defRPr sz="1000"/>
          </a:pPr>
          <a:r>
            <a:rPr lang="pt-PT" sz="800" b="1" i="0" u="none" strike="noStrike" baseline="0">
              <a:solidFill>
                <a:srgbClr val="000000"/>
              </a:solidFill>
              <a:latin typeface="Arial"/>
              <a:cs typeface="Arial"/>
            </a:rPr>
            <a:t>- ocupados: </a:t>
          </a:r>
          <a:r>
            <a:rPr lang="pt-PT" sz="800" b="0" i="0" u="none" strike="noStrike" baseline="0">
              <a:solidFill>
                <a:srgbClr val="000000"/>
              </a:solidFill>
              <a:latin typeface="Arial"/>
              <a:cs typeface="Arial"/>
            </a:rPr>
            <a:t>trabalhadores ocupados em programas especiais de emprego;</a:t>
          </a: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xdr:txBody>
    </xdr:sp>
    <xdr:clientData/>
  </xdr:twoCellAnchor>
  <xdr:twoCellAnchor>
    <xdr:from>
      <xdr:col>28</xdr:col>
      <xdr:colOff>28575</xdr:colOff>
      <xdr:row>0</xdr:row>
      <xdr:rowOff>0</xdr:rowOff>
    </xdr:from>
    <xdr:to>
      <xdr:col>32</xdr:col>
      <xdr:colOff>11973</xdr:colOff>
      <xdr:row>1</xdr:row>
      <xdr:rowOff>8550</xdr:rowOff>
    </xdr:to>
    <xdr:grpSp>
      <xdr:nvGrpSpPr>
        <xdr:cNvPr id="8" name="Grupo 7"/>
        <xdr:cNvGrpSpPr/>
      </xdr:nvGrpSpPr>
      <xdr:grpSpPr>
        <a:xfrm>
          <a:off x="6153150" y="0"/>
          <a:ext cx="612048" cy="180000"/>
          <a:chOff x="4797152" y="7020272"/>
          <a:chExt cx="612048" cy="180000"/>
        </a:xfrm>
      </xdr:grpSpPr>
      <xdr:sp macro="" textlink="">
        <xdr:nvSpPr>
          <xdr:cNvPr id="9" name="Rectângulo 8"/>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0" name="Rectângulo 9"/>
          <xdr:cNvSpPr/>
        </xdr:nvSpPr>
        <xdr:spPr>
          <a:xfrm>
            <a:off x="5013176"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1" name="Rectângulo 10"/>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34.xml><?xml version="1.0" encoding="utf-8"?>
<xdr:wsDr xmlns:xdr="http://schemas.openxmlformats.org/drawingml/2006/spreadsheetDrawing" xmlns:a="http://schemas.openxmlformats.org/drawingml/2006/main">
  <xdr:twoCellAnchor>
    <xdr:from>
      <xdr:col>15</xdr:col>
      <xdr:colOff>276225</xdr:colOff>
      <xdr:row>1</xdr:row>
      <xdr:rowOff>47626</xdr:rowOff>
    </xdr:from>
    <xdr:to>
      <xdr:col>32</xdr:col>
      <xdr:colOff>0</xdr:colOff>
      <xdr:row>71</xdr:row>
      <xdr:rowOff>133351</xdr:rowOff>
    </xdr:to>
    <xdr:sp macro="" textlink="">
      <xdr:nvSpPr>
        <xdr:cNvPr id="1465345" name="Text Box 1"/>
        <xdr:cNvSpPr txBox="1">
          <a:spLocks noChangeArrowheads="1"/>
        </xdr:cNvSpPr>
      </xdr:nvSpPr>
      <xdr:spPr bwMode="auto">
        <a:xfrm>
          <a:off x="3562350" y="219076"/>
          <a:ext cx="3276600" cy="10229850"/>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pitchFamily="34" charset="0"/>
            <a:cs typeface="Arial" pitchFamily="34" charset="0"/>
          </a:endParaRPr>
        </a:p>
        <a:p>
          <a:pPr algn="just" rtl="0">
            <a:defRPr sz="1000"/>
          </a:pPr>
          <a:endParaRPr lang="pt-PT" sz="800" b="0" i="0" u="none" strike="noStrike" baseline="0">
            <a:solidFill>
              <a:srgbClr val="000000"/>
            </a:solidFill>
            <a:latin typeface="Arial"/>
            <a:cs typeface="Arial"/>
          </a:endParaRPr>
        </a:p>
        <a:p>
          <a:pPr marL="0" marR="0" indent="0" algn="just" defTabSz="914400" rtl="0" eaLnBrk="1" fontAlgn="auto" latinLnBrk="0" hangingPunct="1">
            <a:lnSpc>
              <a:spcPct val="100000"/>
            </a:lnSpc>
            <a:spcBef>
              <a:spcPts val="0"/>
            </a:spcBef>
            <a:spcAft>
              <a:spcPts val="0"/>
            </a:spcAft>
            <a:buClrTx/>
            <a:buSzTx/>
            <a:buFontTx/>
            <a:buNone/>
            <a:tabLst/>
            <a:defRPr sz="1000"/>
          </a:pPr>
          <a:r>
            <a:rPr lang="pt-PT" sz="800" b="1" i="0" u="none" strike="noStrike" baseline="0">
              <a:solidFill>
                <a:srgbClr val="000000"/>
              </a:solidFill>
              <a:latin typeface="Arial"/>
              <a:ea typeface="+mn-ea"/>
              <a:cs typeface="Arial"/>
            </a:rPr>
            <a:t>Taxa de desemprego: </a:t>
          </a:r>
          <a:r>
            <a:rPr lang="pt-PT" sz="800" b="0" i="0" u="none" strike="noStrike" baseline="0">
              <a:solidFill>
                <a:srgbClr val="000000"/>
              </a:solidFill>
              <a:latin typeface="Arial"/>
              <a:ea typeface="+mn-ea"/>
              <a:cs typeface="Arial"/>
            </a:rPr>
            <a:t>relação entre a população desempregada e a população ativa.</a:t>
          </a: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Taxa de salário (horária ou mensal):</a:t>
          </a:r>
          <a:r>
            <a:rPr lang="pt-PT" sz="800" b="0" i="0" u="none" strike="noStrike" baseline="0">
              <a:solidFill>
                <a:srgbClr val="000000"/>
              </a:solidFill>
              <a:latin typeface="Arial"/>
              <a:cs typeface="Arial"/>
            </a:rPr>
            <a:t> montante ilíquido (antes da dedução de quaisquer descontos), em dinheiro e/ou géneros, pago com carácter regular e garantido aos trabalhadores no período de referência e correspondente ao período normal de trabalho. Não são considerados quaisquer descontos efetuados nesse período devido a faltas por motivos que determinem redução na remuneração. Inclui, para além da remuneração de base, os prémios e subsídios regulares e garantidos ligados às características do posto de trabalho (subsídios de função, de turno, de isenção de horário, por trabalhos penosos, perigosos ou sujos, etc.) No caso do subsídio de alimentação são sempre considerados 20 dias de trabalho com direito a atribuição do subsídio. Excluem-se os prémios, subsídios e gratificações ligados às características individuais do trabalhador (diuturnidades, produtividade, assiduidade, mérito, etc.). O pagamento de horas extraordinárias encontra-se também excluído. </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a tempo completo: </a:t>
          </a:r>
          <a:r>
            <a:rPr lang="pt-PT" sz="800" b="0" i="0" u="none" strike="noStrike" baseline="0">
              <a:solidFill>
                <a:srgbClr val="000000"/>
              </a:solidFill>
              <a:latin typeface="Arial"/>
              <a:cs typeface="Arial"/>
            </a:rPr>
            <a:t>Trabalhador cujo período de trabalho tem uma duração igual ou superior à duração normal de trabalho em vigor na empresa/instituição, para a respetiva categoria profissional ou na respetiva profissão.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a tempo parcial:</a:t>
          </a:r>
          <a:r>
            <a:rPr lang="pt-PT" sz="800" b="0" i="0" u="none" strike="noStrike" baseline="0">
              <a:solidFill>
                <a:srgbClr val="000000"/>
              </a:solidFill>
              <a:latin typeface="Arial"/>
              <a:cs typeface="Arial"/>
            </a:rPr>
            <a:t> trabalhador cujo período de trabalho tem uma duração inferior à duração normal de trabalho em vigor na empresa/instituição, para a respetiva categoria profissional ou na respetiva profissão. </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por conta de outrem:</a:t>
          </a:r>
          <a:r>
            <a:rPr lang="pt-PT" sz="800" b="0" i="0" u="none" strike="noStrike" baseline="0">
              <a:solidFill>
                <a:srgbClr val="000000"/>
              </a:solidFill>
              <a:latin typeface="Arial"/>
              <a:cs typeface="Arial"/>
            </a:rPr>
            <a:t> indivíduo que exerce uma atividade sob a autoridade e direção de outrem, nos termos de um contrato de trabalho, sujeito ou não a forma escrita, e que lhe confere o direito a uma remuneração, a qual não depende dos resultados da unidade económica para a qual trabalha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com contrato a termo:</a:t>
          </a:r>
          <a:r>
            <a:rPr lang="pt-PT" sz="800" b="0" i="0" u="none" strike="noStrike" baseline="0">
              <a:solidFill>
                <a:srgbClr val="000000"/>
              </a:solidFill>
              <a:latin typeface="Arial"/>
              <a:cs typeface="Arial"/>
            </a:rPr>
            <a:t> Indivíduo ligado à empresa/instituição por um contrato reduzido a escrito com fixação do seu termo e com menção concretizada de modo justificativo: 1) a termo certo: quando no contrato escrito conste expressamente a estipulação do prazo de duração do contrato e a indicação do seu termo; 2) a termo incerto: quando o contrato de trabalho dure por todo o tempo necessário à substituição do trabalhador ausente ou à conclusão da atividade, tarefa ou obra cuja execução justifica a sua celebração.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por conta própria:</a:t>
          </a:r>
          <a:r>
            <a:rPr lang="pt-PT" sz="800" b="0" i="0" u="none" strike="noStrike" baseline="0">
              <a:solidFill>
                <a:srgbClr val="000000"/>
              </a:solidFill>
              <a:latin typeface="Arial"/>
              <a:cs typeface="Arial"/>
            </a:rPr>
            <a:t> Indivíduo que exerce uma atividade independente, com associados ou não, obtendo uma remuneração que está diretamente dependente dos lucros (realizados ou potenciais) provenientes de bens ou serviços produzidos. Os associados podem ser, ou não, membros do agregado familiar. Um trabalhador por conta própria pode ser classificado como trabalhador por conta própria como isolado ou como empregador.</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Valor médio da prestação de RSI por família:</a:t>
          </a:r>
          <a:r>
            <a:rPr lang="pt-PT" sz="800" b="0" i="0" u="none" strike="noStrike" baseline="0">
              <a:solidFill>
                <a:srgbClr val="000000"/>
              </a:solidFill>
              <a:latin typeface="Arial"/>
              <a:cs typeface="Arial"/>
            </a:rPr>
            <a:t> quociente entre o total das prestações processadas às famílias e o nº total de famílias (sendo que o mês de processamento da prestação = mês de referência da prestação).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Variação média ponderada intertabelas:</a:t>
          </a: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 Eficácia (meses):</a:t>
          </a:r>
          <a:r>
            <a:rPr lang="pt-PT" sz="800" b="0" i="0" u="none" strike="noStrike" baseline="0">
              <a:solidFill>
                <a:srgbClr val="000000"/>
              </a:solidFill>
              <a:latin typeface="Arial"/>
              <a:cs typeface="Arial"/>
            </a:rPr>
            <a:t> este período reporta-se aos meses que decorrem entre a data de início de eficácia da tabela anterior e da tabela vigente, com arredondamento por excesso a partir dos 15 dias inclusive. </a:t>
          </a:r>
        </a:p>
        <a:p>
          <a:pPr algn="just" rtl="0">
            <a:defRPr sz="1000"/>
          </a:pPr>
          <a:r>
            <a:rPr lang="pt-PT" sz="800" b="1" i="0" u="none" strike="noStrike" baseline="0">
              <a:solidFill>
                <a:srgbClr val="000000"/>
              </a:solidFill>
              <a:latin typeface="Arial"/>
              <a:cs typeface="Arial"/>
            </a:rPr>
            <a:t>- Variação nominal:</a:t>
          </a:r>
          <a:r>
            <a:rPr lang="pt-PT" sz="800" b="0" i="0" u="none" strike="noStrike" baseline="0">
              <a:solidFill>
                <a:srgbClr val="000000"/>
              </a:solidFill>
              <a:latin typeface="Arial"/>
              <a:cs typeface="Arial"/>
            </a:rPr>
            <a:t> é a percentagem de aumento entre a remuneração média ponderada da tabela anterior e da tabela vigente.</a:t>
          </a:r>
        </a:p>
        <a:p>
          <a:pPr algn="just" rtl="0">
            <a:defRPr sz="1000"/>
          </a:pPr>
          <a:r>
            <a:rPr lang="pt-PT" sz="800" b="1" i="0" u="none" strike="noStrike" baseline="0">
              <a:solidFill>
                <a:srgbClr val="000000"/>
              </a:solidFill>
              <a:latin typeface="Arial"/>
              <a:cs typeface="Arial"/>
            </a:rPr>
            <a:t>- Variação deflacionada:</a:t>
          </a:r>
          <a:r>
            <a:rPr lang="pt-PT" sz="800" b="0" i="0" u="none" strike="noStrike" baseline="0">
              <a:solidFill>
                <a:srgbClr val="000000"/>
              </a:solidFill>
              <a:latin typeface="Arial"/>
              <a:cs typeface="Arial"/>
            </a:rPr>
            <a:t> para o total e para cada secção da CAE a variação nominal é deflacionada com a evolução do índice de preços no consumidor (IPC) no período de eficácia da tabela.</a:t>
          </a:r>
        </a:p>
        <a:p>
          <a:pPr algn="just" rtl="0">
            <a:defRPr sz="1000"/>
          </a:pPr>
          <a:r>
            <a:rPr lang="pt-PT" sz="800" b="1" i="0" u="none" strike="noStrike" baseline="0">
              <a:solidFill>
                <a:srgbClr val="000000"/>
              </a:solidFill>
              <a:latin typeface="Arial"/>
              <a:cs typeface="Arial"/>
            </a:rPr>
            <a:t>- Variação anualizada: </a:t>
          </a:r>
          <a:r>
            <a:rPr lang="pt-PT" sz="800" b="0" i="0" u="none" strike="noStrike" baseline="0">
              <a:solidFill>
                <a:srgbClr val="000000"/>
              </a:solidFill>
              <a:latin typeface="Arial"/>
              <a:cs typeface="Arial"/>
            </a:rPr>
            <a:t>para permitir a comparação entre todos os IRC, dado que os períodos de eficácia das tabelas salariais são, em alguns casos, inferiores ou superiores a 12 meses, anualizam-se as percentagens de variação intertabelas nominal e as do Índice de Preços no Consumidor (IPC).</a:t>
          </a:r>
        </a:p>
        <a:p>
          <a:pPr algn="just" rtl="0">
            <a:defRPr sz="1000"/>
          </a:pPr>
          <a:endParaRPr lang="pt-PT" sz="800" b="0" i="0" u="none" strike="noStrike" baseline="0">
            <a:solidFill>
              <a:srgbClr val="000000"/>
            </a:solidFill>
            <a:latin typeface="Arial"/>
            <a:cs typeface="Arial"/>
          </a:endParaRPr>
        </a:p>
        <a:p>
          <a:pPr algn="just" rtl="0">
            <a:defRPr sz="1000"/>
          </a:pPr>
          <a:r>
            <a:rPr lang="pt-PT" sz="800" b="0" i="0" u="none" strike="noStrike" baseline="0">
              <a:solidFill>
                <a:srgbClr val="000000"/>
              </a:solidFill>
              <a:latin typeface="Arial"/>
              <a:cs typeface="Arial"/>
            </a:rPr>
            <a:t> </a:t>
          </a:r>
        </a:p>
      </xdr:txBody>
    </xdr:sp>
    <xdr:clientData/>
  </xdr:twoCellAnchor>
  <xdr:twoCellAnchor>
    <xdr:from>
      <xdr:col>1</xdr:col>
      <xdr:colOff>66675</xdr:colOff>
      <xdr:row>1</xdr:row>
      <xdr:rowOff>47625</xdr:rowOff>
    </xdr:from>
    <xdr:to>
      <xdr:col>15</xdr:col>
      <xdr:colOff>209550</xdr:colOff>
      <xdr:row>73</xdr:row>
      <xdr:rowOff>0</xdr:rowOff>
    </xdr:to>
    <xdr:sp macro="" textlink="">
      <xdr:nvSpPr>
        <xdr:cNvPr id="1465402" name="Text Box 2"/>
        <xdr:cNvSpPr txBox="1">
          <a:spLocks noChangeArrowheads="1"/>
        </xdr:cNvSpPr>
      </xdr:nvSpPr>
      <xdr:spPr bwMode="auto">
        <a:xfrm>
          <a:off x="133350" y="219075"/>
          <a:ext cx="3362325" cy="12353925"/>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r>
            <a:rPr lang="pt-PT" sz="800" b="1" i="0" baseline="0">
              <a:latin typeface="Arial" pitchFamily="34" charset="0"/>
              <a:ea typeface="+mn-ea"/>
              <a:cs typeface="Arial" pitchFamily="34" charset="0"/>
            </a:rPr>
            <a:t>- desempregados </a:t>
          </a:r>
          <a:r>
            <a:rPr lang="pt-PT" sz="800" b="0" i="0" baseline="0">
              <a:latin typeface="Arial" pitchFamily="34" charset="0"/>
              <a:ea typeface="+mn-ea"/>
              <a:cs typeface="Arial" pitchFamily="34" charset="0"/>
            </a:rPr>
            <a:t>(desemprego registado): não têm um emprego e estão imediatamente disponíveis para trabalhar, dos quais: primeiro emprego (nunca trabalharam) e novo emprego (já trabalharam);</a:t>
          </a:r>
          <a:endParaRPr lang="pt-PT" sz="800">
            <a:latin typeface="Arial" pitchFamily="34" charset="0"/>
            <a:cs typeface="Arial" pitchFamily="34" charset="0"/>
          </a:endParaRPr>
        </a:p>
        <a:p>
          <a:pPr algn="just" rtl="0"/>
          <a:r>
            <a:rPr lang="pt-PT" sz="800" b="1" i="0" baseline="0">
              <a:latin typeface="Arial" pitchFamily="34" charset="0"/>
              <a:ea typeface="+mn-ea"/>
              <a:cs typeface="Arial" pitchFamily="34" charset="0"/>
            </a:rPr>
            <a:t>- indisponíveis temporariamente: </a:t>
          </a:r>
          <a:r>
            <a:rPr lang="pt-PT" sz="800" b="0" i="0" baseline="0">
              <a:latin typeface="Arial" pitchFamily="34" charset="0"/>
              <a:ea typeface="+mn-ea"/>
              <a:cs typeface="Arial" pitchFamily="34" charset="0"/>
            </a:rPr>
            <a:t>desempregados ou empregados que não reúnem condições imediatas para o trabalho por motivos de saúde.</a:t>
          </a:r>
          <a:endParaRPr lang="pt-PT" sz="800">
            <a:latin typeface="Arial" pitchFamily="34" charset="0"/>
            <a:cs typeface="Arial" pitchFamily="34" charset="0"/>
          </a:endParaRPr>
        </a:p>
        <a:p>
          <a:pPr algn="just" rtl="0" fontAlgn="base"/>
          <a:endParaRPr lang="pt-PT" sz="800" b="0" i="0" baseline="0">
            <a:latin typeface="Arial" pitchFamily="34" charset="0"/>
            <a:ea typeface="+mn-ea"/>
            <a:cs typeface="Arial" pitchFamily="34" charset="0"/>
          </a:endParaRPr>
        </a:p>
        <a:p>
          <a:pPr algn="just" rtl="0"/>
          <a:r>
            <a:rPr lang="pt-PT" sz="800" b="1" i="0" baseline="0">
              <a:latin typeface="Arial" pitchFamily="34" charset="0"/>
              <a:ea typeface="+mn-ea"/>
              <a:cs typeface="Arial" pitchFamily="34" charset="0"/>
            </a:rPr>
            <a:t>Pensão de invalidez:</a:t>
          </a:r>
          <a:r>
            <a:rPr lang="pt-PT" sz="800" b="0" i="0" baseline="0">
              <a:latin typeface="Arial" pitchFamily="34" charset="0"/>
              <a:ea typeface="+mn-ea"/>
              <a:cs typeface="Arial" pitchFamily="34" charset="0"/>
            </a:rPr>
            <a:t>  prestação pecuniária de pagamento mensal, destinada a proteger os beneficiários de Regime Geral da Segurança Social nas situações de incapacidade permanente para o trabalho.</a:t>
          </a:r>
        </a:p>
        <a:p>
          <a:pPr rtl="0"/>
          <a:endParaRPr lang="pt-PT" sz="800"/>
        </a:p>
        <a:p>
          <a:pPr algn="just" rtl="0">
            <a:defRPr sz="1000"/>
          </a:pPr>
          <a:r>
            <a:rPr lang="pt-PT" sz="800" b="1" i="0" u="none" strike="noStrike" baseline="0">
              <a:solidFill>
                <a:srgbClr val="000000"/>
              </a:solidFill>
              <a:latin typeface="Arial"/>
              <a:cs typeface="Arial"/>
            </a:rPr>
            <a:t>Pensão de sobrevivência:</a:t>
          </a:r>
          <a:r>
            <a:rPr lang="pt-PT" sz="800" b="0" i="0" u="none" strike="noStrike" baseline="0">
              <a:solidFill>
                <a:srgbClr val="000000"/>
              </a:solidFill>
              <a:latin typeface="Arial"/>
              <a:cs typeface="Arial"/>
            </a:rPr>
            <a:t> prestação pecuniária mensal, cujo montante é determinado em função da pensão de aposentação.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Pensão de velhice:</a:t>
          </a:r>
          <a:r>
            <a:rPr lang="pt-PT" sz="800" b="0" i="0" u="none" strike="noStrike" baseline="0">
              <a:solidFill>
                <a:srgbClr val="000000"/>
              </a:solidFill>
              <a:latin typeface="Arial"/>
              <a:cs typeface="Arial"/>
            </a:rPr>
            <a:t> prestação pecuniária mensal do regime geral de segurança social, destinada a proteger os beneficiários quando atingem a idade mínima legalmente presumida como adequada para a cessação do exercício da atividade profissional.</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Pensionista ativo:</a:t>
          </a:r>
          <a:r>
            <a:rPr lang="pt-PT" sz="800" b="0" i="0" u="none" strike="noStrike" baseline="0">
              <a:solidFill>
                <a:srgbClr val="000000"/>
              </a:solidFill>
              <a:latin typeface="Arial"/>
              <a:cs typeface="Arial"/>
            </a:rPr>
            <a:t> todos os pensionistas que à data de referência se encontravam a receberem um qualquer tipo de pensão.</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Pessoal ao serviço: </a:t>
          </a:r>
          <a:r>
            <a:rPr lang="pt-PT" sz="800" b="0" i="0" u="none" strike="noStrike" baseline="0">
              <a:solidFill>
                <a:srgbClr val="000000"/>
              </a:solidFill>
              <a:latin typeface="Arial"/>
              <a:cs typeface="Arial"/>
            </a:rPr>
            <a:t>pessoas que no período de referência efetuaram qualquer trabalho remunerado de pelo menos uma hora para o estabelecimento, independentemente do vínculo que tinham. Inclui as pessoas temporariamente ausentes, nas datas de referência, por férias, maternidade, conflito de trabalho, formação profissional, assim como por doença e acidente de trabalho de duração igual ou inferior a um mês. Inclui também os trabalhadores de outras empresas que se encontram a trabalhar no estabelecimento sendo aí diretamente remunerados. Inclui ainda os sócios gerentes, cooperantes e familiares que trabalham nas datas de referência, tendo recebido por esse trabalho uma remuneração. Exclui os trabalhadores a cumprir serviço militar, em regime de licença sem vencimento, em desempenho de cargos públicos (vereadores, deputados), ausentes por doença ou acidente de trabalho de duração superior a um mês, assim como trabalhadores com vínculo ao estabelecimento deslocados para outras empresas, sendo nessas diretamente remunerados.</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pitchFamily="34" charset="0"/>
              <a:cs typeface="Arial" pitchFamily="34" charset="0"/>
            </a:rPr>
            <a:t>População ativa: </a:t>
          </a:r>
          <a:r>
            <a:rPr lang="pt-PT" sz="800" b="0" i="0" u="none" strike="noStrike" baseline="0">
              <a:solidFill>
                <a:sysClr val="windowText" lastClr="000000"/>
              </a:solidFill>
              <a:latin typeface="Arial" pitchFamily="34" charset="0"/>
              <a:cs typeface="Arial" pitchFamily="34" charset="0"/>
            </a:rPr>
            <a:t>p</a:t>
          </a:r>
          <a:r>
            <a:rPr lang="pt-PT" sz="800">
              <a:latin typeface="Arial" pitchFamily="34" charset="0"/>
              <a:cs typeface="Arial" pitchFamily="34" charset="0"/>
            </a:rPr>
            <a:t>opulação com idade mínima de 15 anos que, no período de referência, constituía a mão de obra disponível para a produção de bens e serviços que entram no circuito económico (população empregada e desempregada). </a:t>
          </a: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População com emprego: </a:t>
          </a:r>
          <a:r>
            <a:rPr lang="pt-PT" sz="800" b="0" i="0" u="none" strike="noStrike" baseline="0">
              <a:solidFill>
                <a:srgbClr val="000000"/>
              </a:solidFill>
              <a:latin typeface="Arial"/>
              <a:cs typeface="Arial"/>
            </a:rPr>
            <a:t>Indivíduo com idade mínima de 15 anos que, no período de referência, se encontrava numa das seguintes situações: a) tinha efetuado trabalho de pelo menos uma hora, mediante pagamento de uma remuneração ou com vista a um benefício ou ganho familiar em dinheiro ou em géneros; b) tinha um emprego, não estava ao serviço, mas tinha uma ligação formal com o seu emprego; c) tinha uma empresa, mas não estava temporariamente ao trabalho por uma razão específica; d) estava em situação de pré-reforma, mas encontrava-se a trabalhar no período de referência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Prestação de rendimento social de inserção</a:t>
          </a:r>
          <a:r>
            <a:rPr lang="pt-PT" sz="800" b="0" i="0" u="none" strike="noStrike" baseline="0">
              <a:solidFill>
                <a:srgbClr val="000000"/>
              </a:solidFill>
              <a:latin typeface="Arial"/>
              <a:cs typeface="Arial"/>
            </a:rPr>
            <a:t>: atribuição pecuniária, de carácter transitório, variável em função do rendimento e da composição dos agregados familiares dos requerentes e calculada por referência ao valor do rendimento social de inserção.</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Remuneração mensal base: </a:t>
          </a:r>
          <a:r>
            <a:rPr lang="pt-PT" sz="800" b="0" i="0" u="none" strike="noStrike" baseline="0">
              <a:solidFill>
                <a:srgbClr val="000000"/>
              </a:solidFill>
              <a:latin typeface="Arial"/>
              <a:cs typeface="Arial"/>
            </a:rPr>
            <a:t>montante ilíquido em dinheiro e/ ou géneros pago aos trabalhadores no período de referência e correspondente às horas normais de trabalho, independentemente de terem faltado ou não por férias, maternidade, greves, formação profissional, doença e acidentes de trabalho por tempo igual ou inferior a um mês. Remuneração mensal ganho: remuneração base, prémios e subsídios  regulares e remuneração por trabalho suplementar.</a:t>
          </a:r>
        </a:p>
        <a:p>
          <a:pPr rtl="0" fontAlgn="base"/>
          <a:endParaRPr lang="pt-PT" sz="800" b="1" i="0" baseline="0">
            <a:latin typeface="Arial" pitchFamily="34" charset="0"/>
            <a:ea typeface="+mn-ea"/>
            <a:cs typeface="Arial" pitchFamily="34" charset="0"/>
          </a:endParaRPr>
        </a:p>
        <a:p>
          <a:pPr rtl="0" eaLnBrk="1" fontAlgn="auto" latinLnBrk="0" hangingPunct="1"/>
          <a:r>
            <a:rPr lang="pt-PT" sz="800" b="1" i="0" baseline="0">
              <a:latin typeface="Arial" pitchFamily="34" charset="0"/>
              <a:ea typeface="+mn-ea"/>
              <a:cs typeface="Arial" pitchFamily="34" charset="0"/>
            </a:rPr>
            <a:t>Rendimento social de inserção (RSI):</a:t>
          </a:r>
          <a:r>
            <a:rPr lang="pt-PT" sz="800" b="0" i="0" baseline="0">
              <a:latin typeface="Arial" pitchFamily="34" charset="0"/>
              <a:ea typeface="+mn-ea"/>
              <a:cs typeface="Arial" pitchFamily="34" charset="0"/>
            </a:rPr>
            <a:t> montante indexado ao valor legalmente fixado para a pensão social do subsistema de solidariedade e calculado por referência à composição dos agregados familiares.</a:t>
          </a:r>
          <a:endParaRPr lang="pt-PT" sz="800">
            <a:latin typeface="Arial" pitchFamily="34" charset="0"/>
            <a:ea typeface="+mn-ea"/>
            <a:cs typeface="Arial" pitchFamily="34" charset="0"/>
          </a:endParaRPr>
        </a:p>
        <a:p>
          <a:pPr rtl="0" fontAlgn="base"/>
          <a:endParaRPr lang="pt-PT" sz="800" b="1" i="0" baseline="0">
            <a:latin typeface="Arial" pitchFamily="34" charset="0"/>
            <a:ea typeface="+mn-ea"/>
            <a:cs typeface="Arial" pitchFamily="34" charset="0"/>
          </a:endParaRPr>
        </a:p>
        <a:p>
          <a:pPr rtl="0"/>
          <a:r>
            <a:rPr lang="pt-PT" sz="800" b="1" i="0" baseline="0">
              <a:latin typeface="Arial" pitchFamily="34" charset="0"/>
              <a:ea typeface="+mn-ea"/>
              <a:cs typeface="Arial" pitchFamily="34" charset="0"/>
            </a:rPr>
            <a:t>Taxa de atividade: </a:t>
          </a:r>
          <a:r>
            <a:rPr lang="pt-PT" sz="800" b="0" i="0" baseline="0">
              <a:latin typeface="Arial" pitchFamily="34" charset="0"/>
              <a:ea typeface="+mn-ea"/>
              <a:cs typeface="Arial" pitchFamily="34" charset="0"/>
            </a:rPr>
            <a:t>relação entre a população ativa e a população total com 15 e mais anos de idade.</a:t>
          </a:r>
        </a:p>
        <a:p>
          <a:pPr rtl="0"/>
          <a:endParaRPr lang="pt-PT" sz="800">
            <a:latin typeface="Arial" pitchFamily="34" charset="0"/>
            <a:ea typeface="+mn-ea"/>
            <a:cs typeface="Arial" pitchFamily="34" charset="0"/>
          </a:endParaRPr>
        </a:p>
        <a:p>
          <a:pPr rtl="0"/>
          <a:r>
            <a:rPr lang="pt-PT" sz="800" b="1" i="0" baseline="0">
              <a:latin typeface="Arial" pitchFamily="34" charset="0"/>
              <a:ea typeface="+mn-ea"/>
              <a:cs typeface="Arial" pitchFamily="34" charset="0"/>
            </a:rPr>
            <a:t>Taxa de emprego:</a:t>
          </a:r>
          <a:r>
            <a:rPr lang="pt-PT" sz="800" b="0" i="0" baseline="0">
              <a:latin typeface="Arial" pitchFamily="34" charset="0"/>
              <a:ea typeface="+mn-ea"/>
              <a:cs typeface="Arial" pitchFamily="34" charset="0"/>
            </a:rPr>
            <a:t> número de pessoas com emprego expresso em percentagem do total da população no mesmo grupo etário.</a:t>
          </a:r>
          <a:endParaRPr lang="pt-PT" sz="800">
            <a:latin typeface="Arial" pitchFamily="34" charset="0"/>
            <a:cs typeface="Arial" pitchFamily="34" charset="0"/>
          </a:endParaRPr>
        </a:p>
        <a:p>
          <a:pPr rtl="0" fontAlgn="base"/>
          <a:endParaRPr lang="pt-PT" sz="800" b="0" i="0" baseline="0">
            <a:latin typeface="Arial" pitchFamily="34" charset="0"/>
            <a:ea typeface="+mn-ea"/>
            <a:cs typeface="Arial" pitchFamily="34" charset="0"/>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xdr:txBody>
    </xdr:sp>
    <xdr:clientData/>
  </xdr:twoCellAnchor>
  <xdr:twoCellAnchor>
    <xdr:from>
      <xdr:col>1</xdr:col>
      <xdr:colOff>0</xdr:colOff>
      <xdr:row>0</xdr:row>
      <xdr:rowOff>0</xdr:rowOff>
    </xdr:from>
    <xdr:to>
      <xdr:col>3</xdr:col>
      <xdr:colOff>240573</xdr:colOff>
      <xdr:row>1</xdr:row>
      <xdr:rowOff>8550</xdr:rowOff>
    </xdr:to>
    <xdr:grpSp>
      <xdr:nvGrpSpPr>
        <xdr:cNvPr id="8" name="Grupo 7"/>
        <xdr:cNvGrpSpPr/>
      </xdr:nvGrpSpPr>
      <xdr:grpSpPr>
        <a:xfrm>
          <a:off x="70104" y="0"/>
          <a:ext cx="642528" cy="174285"/>
          <a:chOff x="4797152" y="7020272"/>
          <a:chExt cx="612048" cy="180000"/>
        </a:xfrm>
      </xdr:grpSpPr>
      <xdr:sp macro="" textlink="">
        <xdr:nvSpPr>
          <xdr:cNvPr id="9" name="Rectângulo 8"/>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0" name="Rectângulo 9"/>
          <xdr:cNvSpPr/>
        </xdr:nvSpPr>
        <xdr:spPr>
          <a:xfrm>
            <a:off x="5013176"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1" name="Rectângulo 10"/>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12</xdr:col>
      <xdr:colOff>419100</xdr:colOff>
      <xdr:row>0</xdr:row>
      <xdr:rowOff>0</xdr:rowOff>
    </xdr:from>
    <xdr:to>
      <xdr:col>14</xdr:col>
      <xdr:colOff>21498</xdr:colOff>
      <xdr:row>1</xdr:row>
      <xdr:rowOff>8550</xdr:rowOff>
    </xdr:to>
    <xdr:grpSp>
      <xdr:nvGrpSpPr>
        <xdr:cNvPr id="2" name="Grupo 1"/>
        <xdr:cNvGrpSpPr/>
      </xdr:nvGrpSpPr>
      <xdr:grpSpPr>
        <a:xfrm>
          <a:off x="6105525" y="0"/>
          <a:ext cx="583473"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12</xdr:col>
      <xdr:colOff>419100</xdr:colOff>
      <xdr:row>0</xdr:row>
      <xdr:rowOff>0</xdr:rowOff>
    </xdr:from>
    <xdr:to>
      <xdr:col>14</xdr:col>
      <xdr:colOff>21498</xdr:colOff>
      <xdr:row>1</xdr:row>
      <xdr:rowOff>8550</xdr:rowOff>
    </xdr:to>
    <xdr:grpSp>
      <xdr:nvGrpSpPr>
        <xdr:cNvPr id="6" name="Grupo 5"/>
        <xdr:cNvGrpSpPr/>
      </xdr:nvGrpSpPr>
      <xdr:grpSpPr>
        <a:xfrm>
          <a:off x="6105525" y="0"/>
          <a:ext cx="583473" cy="180000"/>
          <a:chOff x="4797152" y="7020272"/>
          <a:chExt cx="612048" cy="180000"/>
        </a:xfrm>
      </xdr:grpSpPr>
      <xdr:sp macro="" textlink="">
        <xdr:nvSpPr>
          <xdr:cNvPr id="7" name="Rectângulo 6"/>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8" name="Rectângulo 7"/>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9" name="Rectângulo 8"/>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364398</xdr:colOff>
      <xdr:row>1</xdr:row>
      <xdr:rowOff>8550</xdr:rowOff>
    </xdr:to>
    <xdr:grpSp>
      <xdr:nvGrpSpPr>
        <xdr:cNvPr id="2" name="Grupo 1"/>
        <xdr:cNvGrpSpPr/>
      </xdr:nvGrpSpPr>
      <xdr:grpSpPr>
        <a:xfrm>
          <a:off x="66675" y="0"/>
          <a:ext cx="602523"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6.xml><?xml version="1.0" encoding="utf-8"?>
<xdr:wsDr xmlns:xdr="http://schemas.openxmlformats.org/drawingml/2006/spreadsheetDrawing" xmlns:a="http://schemas.openxmlformats.org/drawingml/2006/main">
  <xdr:twoCellAnchor>
    <xdr:from>
      <xdr:col>12</xdr:col>
      <xdr:colOff>238125</xdr:colOff>
      <xdr:row>0</xdr:row>
      <xdr:rowOff>0</xdr:rowOff>
    </xdr:from>
    <xdr:to>
      <xdr:col>14</xdr:col>
      <xdr:colOff>11973</xdr:colOff>
      <xdr:row>1</xdr:row>
      <xdr:rowOff>8550</xdr:rowOff>
    </xdr:to>
    <xdr:grpSp>
      <xdr:nvGrpSpPr>
        <xdr:cNvPr id="2" name="Grupo 1"/>
        <xdr:cNvGrpSpPr/>
      </xdr:nvGrpSpPr>
      <xdr:grpSpPr>
        <a:xfrm>
          <a:off x="6057900" y="0"/>
          <a:ext cx="612048"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12</xdr:col>
      <xdr:colOff>238125</xdr:colOff>
      <xdr:row>0</xdr:row>
      <xdr:rowOff>0</xdr:rowOff>
    </xdr:from>
    <xdr:to>
      <xdr:col>14</xdr:col>
      <xdr:colOff>11973</xdr:colOff>
      <xdr:row>1</xdr:row>
      <xdr:rowOff>8550</xdr:rowOff>
    </xdr:to>
    <xdr:grpSp>
      <xdr:nvGrpSpPr>
        <xdr:cNvPr id="6" name="Grupo 5"/>
        <xdr:cNvGrpSpPr/>
      </xdr:nvGrpSpPr>
      <xdr:grpSpPr>
        <a:xfrm>
          <a:off x="6057900" y="0"/>
          <a:ext cx="612048" cy="180000"/>
          <a:chOff x="4797152" y="7020272"/>
          <a:chExt cx="612048" cy="180000"/>
        </a:xfrm>
      </xdr:grpSpPr>
      <xdr:sp macro="" textlink="">
        <xdr:nvSpPr>
          <xdr:cNvPr id="7" name="Rectângulo 6"/>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8" name="Rectângulo 7"/>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9" name="Rectângulo 8"/>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0</xdr:colOff>
      <xdr:row>0</xdr:row>
      <xdr:rowOff>4737</xdr:rowOff>
    </xdr:from>
    <xdr:to>
      <xdr:col>3</xdr:col>
      <xdr:colOff>364398</xdr:colOff>
      <xdr:row>1</xdr:row>
      <xdr:rowOff>13287</xdr:rowOff>
    </xdr:to>
    <xdr:grpSp>
      <xdr:nvGrpSpPr>
        <xdr:cNvPr id="2" name="Grupo 1"/>
        <xdr:cNvGrpSpPr/>
      </xdr:nvGrpSpPr>
      <xdr:grpSpPr>
        <a:xfrm>
          <a:off x="66675" y="4737"/>
          <a:ext cx="602523"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3</xdr:col>
      <xdr:colOff>38100</xdr:colOff>
      <xdr:row>19</xdr:row>
      <xdr:rowOff>9524</xdr:rowOff>
    </xdr:from>
    <xdr:to>
      <xdr:col>7</xdr:col>
      <xdr:colOff>328425</xdr:colOff>
      <xdr:row>31</xdr:row>
      <xdr:rowOff>112124</xdr:rowOff>
    </xdr:to>
    <xdr:graphicFrame macro="">
      <xdr:nvGraphicFramePr>
        <xdr:cNvPr id="6"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133349</xdr:colOff>
      <xdr:row>19</xdr:row>
      <xdr:rowOff>19050</xdr:rowOff>
    </xdr:from>
    <xdr:to>
      <xdr:col>16</xdr:col>
      <xdr:colOff>261749</xdr:colOff>
      <xdr:row>31</xdr:row>
      <xdr:rowOff>121650</xdr:rowOff>
    </xdr:to>
    <xdr:graphicFrame macro="">
      <xdr:nvGraphicFramePr>
        <xdr:cNvPr id="7"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19050</xdr:colOff>
      <xdr:row>44</xdr:row>
      <xdr:rowOff>9524</xdr:rowOff>
    </xdr:from>
    <xdr:to>
      <xdr:col>7</xdr:col>
      <xdr:colOff>309375</xdr:colOff>
      <xdr:row>56</xdr:row>
      <xdr:rowOff>112124</xdr:rowOff>
    </xdr:to>
    <xdr:graphicFrame macro="">
      <xdr:nvGraphicFramePr>
        <xdr:cNvPr id="10"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8</xdr:col>
      <xdr:colOff>128586</xdr:colOff>
      <xdr:row>44</xdr:row>
      <xdr:rowOff>14287</xdr:rowOff>
    </xdr:from>
    <xdr:to>
      <xdr:col>16</xdr:col>
      <xdr:colOff>256986</xdr:colOff>
      <xdr:row>56</xdr:row>
      <xdr:rowOff>116887</xdr:rowOff>
    </xdr:to>
    <xdr:graphicFrame macro="">
      <xdr:nvGraphicFramePr>
        <xdr:cNvPr id="11"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8.xml><?xml version="1.0" encoding="utf-8"?>
<c:userShapes xmlns:c="http://schemas.openxmlformats.org/drawingml/2006/chart">
  <cdr:relSizeAnchor xmlns:cdr="http://schemas.openxmlformats.org/drawingml/2006/chartDrawing">
    <cdr:from>
      <cdr:x>0.01643</cdr:x>
      <cdr:y>0.92604</cdr:y>
    </cdr:from>
    <cdr:to>
      <cdr:x>0.98503</cdr:x>
      <cdr:y>0.98554</cdr:y>
    </cdr:to>
    <cdr:sp macro="" textlink="">
      <cdr:nvSpPr>
        <cdr:cNvPr id="1892353" name="Text Box 1"/>
        <cdr:cNvSpPr txBox="1">
          <a:spLocks xmlns:a="http://schemas.openxmlformats.org/drawingml/2006/main" noChangeArrowheads="1"/>
        </cdr:cNvSpPr>
      </cdr:nvSpPr>
      <cdr:spPr bwMode="auto">
        <a:xfrm xmlns:a="http://schemas.openxmlformats.org/drawingml/2006/main">
          <a:off x="49684" y="2000250"/>
          <a:ext cx="2929047" cy="128515"/>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II/MTSSS. </a:t>
          </a:r>
        </a:p>
      </cdr:txBody>
    </cdr:sp>
  </cdr:relSizeAnchor>
</c:userShapes>
</file>

<file path=xl/drawings/drawing9.xml><?xml version="1.0" encoding="utf-8"?>
<c:userShapes xmlns:c="http://schemas.openxmlformats.org/drawingml/2006/chart">
  <cdr:relSizeAnchor xmlns:cdr="http://schemas.openxmlformats.org/drawingml/2006/chartDrawing">
    <cdr:from>
      <cdr:x>0.01643</cdr:x>
      <cdr:y>0.92604</cdr:y>
    </cdr:from>
    <cdr:to>
      <cdr:x>0.98503</cdr:x>
      <cdr:y>0.98554</cdr:y>
    </cdr:to>
    <cdr:sp macro="" textlink="">
      <cdr:nvSpPr>
        <cdr:cNvPr id="1892353" name="Text Box 1"/>
        <cdr:cNvSpPr txBox="1">
          <a:spLocks xmlns:a="http://schemas.openxmlformats.org/drawingml/2006/main" noChangeArrowheads="1"/>
        </cdr:cNvSpPr>
      </cdr:nvSpPr>
      <cdr:spPr bwMode="auto">
        <a:xfrm xmlns:a="http://schemas.openxmlformats.org/drawingml/2006/main">
          <a:off x="49684" y="2000250"/>
          <a:ext cx="2929047" cy="128516"/>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II/MTSSS. </a:t>
          </a:r>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file:///C:\3_dados\ine\ipc\dashboard-table-scroll_IPC_com%20total.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shboard"/>
      <sheetName val="Data"/>
      <sheetName val="Calculation"/>
      <sheetName val="links"/>
      <sheetName val="Folha2"/>
    </sheetNames>
    <sheetDataSet>
      <sheetData sheetId="0" refreshError="1"/>
      <sheetData sheetId="1" refreshError="1"/>
      <sheetData sheetId="2">
        <row r="7">
          <cell r="E7">
            <v>4</v>
          </cell>
        </row>
      </sheetData>
      <sheetData sheetId="3" refreshError="1"/>
      <sheetData sheetId="4" refreshError="1"/>
    </sheetDataSet>
  </externalBook>
</externalLink>
</file>

<file path=xl/theme/_rels/theme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theme/theme1.xml><?xml version="1.0" encoding="utf-8"?>
<a:theme xmlns:a="http://schemas.openxmlformats.org/drawingml/2006/main" name="Viagem">
  <a:themeElements>
    <a:clrScheme name="Pag14">
      <a:dk1>
        <a:sysClr val="windowText" lastClr="000000"/>
      </a:dk1>
      <a:lt1>
        <a:sysClr val="window" lastClr="FFFFFF"/>
      </a:lt1>
      <a:dk2>
        <a:srgbClr val="1F497D"/>
      </a:dk2>
      <a:lt2>
        <a:srgbClr val="EEECE1"/>
      </a:lt2>
      <a:accent1>
        <a:srgbClr val="00599D"/>
      </a:accent1>
      <a:accent2>
        <a:srgbClr val="FF9900"/>
      </a:accent2>
      <a:accent3>
        <a:srgbClr val="669900"/>
      </a:accent3>
      <a:accent4>
        <a:srgbClr val="008080"/>
      </a:accent4>
      <a:accent5>
        <a:srgbClr val="D3EEFF"/>
      </a:accent5>
      <a:accent6>
        <a:srgbClr val="EBF7FF"/>
      </a:accent6>
      <a:hlink>
        <a:srgbClr val="1F497D"/>
      </a:hlink>
      <a:folHlink>
        <a:srgbClr val="0984AE"/>
      </a:folHlink>
    </a:clrScheme>
    <a:fontScheme name="Viagem">
      <a:majorFont>
        <a:latin typeface="Franklin Gothic Medium"/>
        <a:ea typeface=""/>
        <a:cs typeface=""/>
        <a:font script="Jpan" typeface="HG創英角ｺﾞｼｯｸUB"/>
        <a:font script="Hang" typeface="돋움"/>
        <a:font script="Hans" typeface="隶书"/>
        <a:font script="Hant" typeface="微軟正黑體"/>
        <a:font script="Arab" typeface="Tahoma"/>
        <a:font script="Hebr" typeface="Aharoni"/>
        <a:font script="Thai" typeface="Lily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ajorFont>
      <a:minorFont>
        <a:latin typeface="Franklin Gothic Book"/>
        <a:ea typeface=""/>
        <a:cs typeface=""/>
        <a:font script="Jpan" typeface="HGｺﾞｼｯｸE"/>
        <a:font script="Hang" typeface="돋움"/>
        <a:font script="Hans" typeface="华文楷体"/>
        <a:font script="Hant" typeface="微軟正黑體"/>
        <a:font script="Arab" typeface="Tahoma"/>
        <a:font script="Hebr" typeface="Aharoni"/>
        <a:font script="Thai" typeface="Lily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minorFont>
    </a:fontScheme>
    <a:fmtScheme name="Viagem">
      <a:fillStyleLst>
        <a:solidFill>
          <a:schemeClr val="phClr"/>
        </a:solidFill>
        <a:gradFill rotWithShape="1">
          <a:gsLst>
            <a:gs pos="0">
              <a:schemeClr val="phClr">
                <a:tint val="30000"/>
                <a:satMod val="250000"/>
              </a:schemeClr>
            </a:gs>
            <a:gs pos="72000">
              <a:schemeClr val="phClr">
                <a:tint val="75000"/>
                <a:satMod val="210000"/>
              </a:schemeClr>
            </a:gs>
            <a:gs pos="100000">
              <a:schemeClr val="phClr">
                <a:tint val="85000"/>
                <a:satMod val="210000"/>
              </a:schemeClr>
            </a:gs>
          </a:gsLst>
          <a:lin ang="5400000" scaled="1"/>
        </a:gradFill>
        <a:gradFill rotWithShape="1">
          <a:gsLst>
            <a:gs pos="0">
              <a:schemeClr val="phClr">
                <a:tint val="75000"/>
                <a:shade val="85000"/>
                <a:satMod val="230000"/>
              </a:schemeClr>
            </a:gs>
            <a:gs pos="25000">
              <a:schemeClr val="phClr">
                <a:tint val="90000"/>
                <a:shade val="70000"/>
                <a:satMod val="220000"/>
              </a:schemeClr>
            </a:gs>
            <a:gs pos="50000">
              <a:schemeClr val="phClr">
                <a:tint val="90000"/>
                <a:shade val="58000"/>
                <a:satMod val="225000"/>
              </a:schemeClr>
            </a:gs>
            <a:gs pos="65000">
              <a:schemeClr val="phClr">
                <a:tint val="90000"/>
                <a:shade val="58000"/>
                <a:satMod val="225000"/>
              </a:schemeClr>
            </a:gs>
            <a:gs pos="80000">
              <a:schemeClr val="phClr">
                <a:tint val="90000"/>
                <a:shade val="69000"/>
                <a:satMod val="220000"/>
              </a:schemeClr>
            </a:gs>
            <a:gs pos="100000">
              <a:schemeClr val="phClr">
                <a:tint val="77000"/>
                <a:shade val="80000"/>
                <a:satMod val="230000"/>
              </a:schemeClr>
            </a:gs>
          </a:gsLst>
          <a:lin ang="5400000" scaled="1"/>
        </a:gradFill>
      </a:fillStyleLst>
      <a:lnStyleLst>
        <a:ln w="10000" cap="flat" cmpd="sng" algn="ctr">
          <a:solidFill>
            <a:schemeClr val="ph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76200" dist="50800" dir="5400000" rotWithShape="0">
              <a:srgbClr val="4E3B30">
                <a:alpha val="60000"/>
              </a:srgbClr>
            </a:outerShdw>
          </a:effectLst>
        </a:effectStyle>
        <a:effectStyle>
          <a:effectLst>
            <a:outerShdw blurRad="76200" dist="50800" dir="5400000" rotWithShape="0">
              <a:srgbClr val="4E3B30">
                <a:alpha val="60000"/>
              </a:srgbClr>
            </a:outerShdw>
          </a:effectLst>
          <a:scene3d>
            <a:camera prst="orthographicFront">
              <a:rot lat="0" lon="0" rev="0"/>
            </a:camera>
            <a:lightRig rig="threePt" dir="tl">
              <a:rot lat="0" lon="0" rev="0"/>
            </a:lightRig>
          </a:scene3d>
          <a:sp3d prstMaterial="metal">
            <a:bevelT w="10000" h="10000"/>
          </a:sp3d>
        </a:effectStyle>
        <a:effectStyle>
          <a:effectLst>
            <a:outerShdw blurRad="76200" dist="50800" dir="5400000" rotWithShape="0">
              <a:srgbClr val="4E3B30">
                <a:alpha val="60000"/>
              </a:srgbClr>
            </a:outerShdw>
          </a:effectLst>
          <a:scene3d>
            <a:camera prst="obliqueTopLeft" fov="600000">
              <a:rot lat="0" lon="0" rev="0"/>
            </a:camera>
            <a:lightRig rig="balanced" dir="t">
              <a:rot lat="0" lon="0" rev="19200000"/>
            </a:lightRig>
          </a:scene3d>
          <a:sp3d contourW="12700" prstMaterial="matte">
            <a:bevelT w="60000" h="50800"/>
            <a:contourClr>
              <a:schemeClr val="phClr">
                <a:shade val="60000"/>
                <a:satMod val="110000"/>
              </a:schemeClr>
            </a:contourClr>
          </a:sp3d>
        </a:effectStyle>
      </a:effectStyleLst>
      <a:bgFillStyleLst>
        <a:solidFill>
          <a:schemeClr val="phClr"/>
        </a:solidFill>
        <a:blipFill>
          <a:blip xmlns:r="http://schemas.openxmlformats.org/officeDocument/2006/relationships" r:embed="rId1">
            <a:duotone>
              <a:schemeClr val="phClr">
                <a:shade val="90000"/>
                <a:satMod val="150000"/>
              </a:schemeClr>
              <a:schemeClr val="phClr">
                <a:tint val="88000"/>
                <a:satMod val="105000"/>
              </a:schemeClr>
            </a:duotone>
          </a:blip>
          <a:tile tx="0" ty="0" sx="95000" sy="95000" flip="none" algn="t"/>
        </a:blipFill>
        <a:blipFill>
          <a:blip xmlns:r="http://schemas.openxmlformats.org/officeDocument/2006/relationships" r:embed="rId2">
            <a:duotone>
              <a:schemeClr val="phClr">
                <a:shade val="30000"/>
                <a:satMod val="455000"/>
              </a:schemeClr>
              <a:schemeClr val="phClr">
                <a:tint val="95000"/>
                <a:satMod val="120000"/>
              </a:schemeClr>
            </a:duotone>
          </a:blip>
          <a:stretch>
            <a:fillRect/>
          </a:stretch>
        </a:blip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3.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4.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5.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6.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7.bin"/></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9.xml"/><Relationship Id="rId2" Type="http://schemas.openxmlformats.org/officeDocument/2006/relationships/printerSettings" Target="../printerSettings/printerSettings18.bin"/><Relationship Id="rId1" Type="http://schemas.openxmlformats.org/officeDocument/2006/relationships/hyperlink" Target="http://www.gep.msess.gov.pt/estatistica/acidentes/index.php" TargetMode="Externa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0.xml"/><Relationship Id="rId1" Type="http://schemas.openxmlformats.org/officeDocument/2006/relationships/printerSettings" Target="../printerSettings/printerSettings19.bin"/><Relationship Id="rId4" Type="http://schemas.openxmlformats.org/officeDocument/2006/relationships/ctrlProp" Target="../ctrlProps/ctrlProp1.xm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0.bin"/></Relationships>
</file>

<file path=xl/worksheets/_rels/sheet18.xml.rels><?xml version="1.0" encoding="UTF-8" standalone="yes"?>
<Relationships xmlns="http://schemas.openxmlformats.org/package/2006/relationships"><Relationship Id="rId3" Type="http://schemas.openxmlformats.org/officeDocument/2006/relationships/drawing" Target="../drawings/drawing26.xml"/><Relationship Id="rId2" Type="http://schemas.openxmlformats.org/officeDocument/2006/relationships/printerSettings" Target="../printerSettings/printerSettings21.bin"/><Relationship Id="rId1" Type="http://schemas.openxmlformats.org/officeDocument/2006/relationships/hyperlink" Target="https://www.ine.pt/" TargetMode="Externa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22.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5" Type="http://schemas.openxmlformats.org/officeDocument/2006/relationships/drawing" Target="../drawings/drawing2.xml"/><Relationship Id="rId4" Type="http://schemas.openxmlformats.org/officeDocument/2006/relationships/printerSettings" Target="../printerSettings/printerSettings5.bin"/></Relationships>
</file>

<file path=xl/worksheets/_rels/sheet20.xml.rels><?xml version="1.0" encoding="UTF-8" standalone="yes"?>
<Relationships xmlns="http://schemas.openxmlformats.org/package/2006/relationships"><Relationship Id="rId3" Type="http://schemas.openxmlformats.org/officeDocument/2006/relationships/printerSettings" Target="../printerSettings/printerSettings25.bin"/><Relationship Id="rId2" Type="http://schemas.openxmlformats.org/officeDocument/2006/relationships/printerSettings" Target="../printerSettings/printerSettings24.bin"/><Relationship Id="rId1" Type="http://schemas.openxmlformats.org/officeDocument/2006/relationships/printerSettings" Target="../printerSettings/printerSettings23.bin"/><Relationship Id="rId5" Type="http://schemas.openxmlformats.org/officeDocument/2006/relationships/drawing" Target="../drawings/drawing33.xml"/><Relationship Id="rId4" Type="http://schemas.openxmlformats.org/officeDocument/2006/relationships/printerSettings" Target="../printerSettings/printerSettings26.bin"/></Relationships>
</file>

<file path=xl/worksheets/_rels/sheet21.xml.rels><?xml version="1.0" encoding="UTF-8" standalone="yes"?>
<Relationships xmlns="http://schemas.openxmlformats.org/package/2006/relationships"><Relationship Id="rId3" Type="http://schemas.openxmlformats.org/officeDocument/2006/relationships/printerSettings" Target="../printerSettings/printerSettings29.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5" Type="http://schemas.openxmlformats.org/officeDocument/2006/relationships/drawing" Target="../drawings/drawing34.xml"/><Relationship Id="rId4" Type="http://schemas.openxmlformats.org/officeDocument/2006/relationships/printerSettings" Target="../printerSettings/printerSettings30.bin"/></Relationships>
</file>

<file path=xl/worksheets/_rels/sheet22.xml.rels><?xml version="1.0" encoding="UTF-8" standalone="yes"?>
<Relationships xmlns="http://schemas.openxmlformats.org/package/2006/relationships"><Relationship Id="rId3" Type="http://schemas.openxmlformats.org/officeDocument/2006/relationships/printerSettings" Target="../printerSettings/printerSettings33.bin"/><Relationship Id="rId7" Type="http://schemas.openxmlformats.org/officeDocument/2006/relationships/printerSettings" Target="../printerSettings/printerSettings34.bin"/><Relationship Id="rId2" Type="http://schemas.openxmlformats.org/officeDocument/2006/relationships/printerSettings" Target="../printerSettings/printerSettings32.bin"/><Relationship Id="rId1" Type="http://schemas.openxmlformats.org/officeDocument/2006/relationships/printerSettings" Target="../printerSettings/printerSettings31.bin"/><Relationship Id="rId6" Type="http://schemas.openxmlformats.org/officeDocument/2006/relationships/hyperlink" Target="http://www.gep.msess.gov.pt/" TargetMode="External"/><Relationship Id="rId5" Type="http://schemas.openxmlformats.org/officeDocument/2006/relationships/hyperlink" Target="mailto:gep.dados@gep.mtsss.pt" TargetMode="External"/><Relationship Id="rId4" Type="http://schemas.openxmlformats.org/officeDocument/2006/relationships/hyperlink" Target="http://www.gep.msess.gov.pt/"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pageSetUpPr fitToPage="1"/>
  </sheetPr>
  <dimension ref="A1:L60"/>
  <sheetViews>
    <sheetView tabSelected="1" showRuler="0" zoomScaleNormal="100" workbookViewId="0"/>
  </sheetViews>
  <sheetFormatPr defaultRowHeight="12.75" x14ac:dyDescent="0.2"/>
  <cols>
    <col min="1" max="1" width="1.42578125" style="114" customWidth="1"/>
    <col min="2" max="2" width="2.5703125" style="114" customWidth="1"/>
    <col min="3" max="3" width="16.28515625" style="114" customWidth="1"/>
    <col min="4" max="4" width="22.28515625" style="114" customWidth="1"/>
    <col min="5" max="5" width="2.5703125" style="244" customWidth="1"/>
    <col min="6" max="6" width="1" style="114" customWidth="1"/>
    <col min="7" max="7" width="14" style="114" customWidth="1"/>
    <col min="8" max="8" width="5.5703125" style="114" customWidth="1"/>
    <col min="9" max="9" width="4.140625" style="114" customWidth="1"/>
    <col min="10" max="10" width="34.5703125" style="114" customWidth="1"/>
    <col min="11" max="11" width="2.42578125" style="114" customWidth="1"/>
    <col min="12" max="12" width="1.42578125" style="114" customWidth="1"/>
    <col min="13" max="16384" width="9.140625" style="114"/>
  </cols>
  <sheetData>
    <row r="1" spans="1:12" ht="7.5" customHeight="1" x14ac:dyDescent="0.2">
      <c r="A1" s="258"/>
      <c r="B1" s="255"/>
      <c r="C1" s="255"/>
      <c r="D1" s="255"/>
      <c r="E1" s="730"/>
      <c r="F1" s="255"/>
      <c r="G1" s="255"/>
      <c r="H1" s="255"/>
      <c r="I1" s="255"/>
      <c r="J1" s="255"/>
      <c r="K1" s="255"/>
      <c r="L1" s="255"/>
    </row>
    <row r="2" spans="1:12" ht="17.25" customHeight="1" x14ac:dyDescent="0.2">
      <c r="A2" s="258"/>
      <c r="B2" s="236"/>
      <c r="C2" s="237"/>
      <c r="D2" s="237"/>
      <c r="E2" s="731"/>
      <c r="F2" s="237"/>
      <c r="G2" s="237"/>
      <c r="H2" s="237"/>
      <c r="I2" s="238"/>
      <c r="J2" s="239"/>
      <c r="K2" s="239"/>
      <c r="L2" s="258"/>
    </row>
    <row r="3" spans="1:12" x14ac:dyDescent="0.2">
      <c r="A3" s="258"/>
      <c r="B3" s="236"/>
      <c r="C3" s="237"/>
      <c r="D3" s="237"/>
      <c r="E3" s="731"/>
      <c r="F3" s="237"/>
      <c r="G3" s="237"/>
      <c r="H3" s="237"/>
      <c r="I3" s="238"/>
      <c r="J3" s="236"/>
      <c r="K3" s="239"/>
      <c r="L3" s="258"/>
    </row>
    <row r="4" spans="1:12" ht="33.75" customHeight="1" x14ac:dyDescent="0.2">
      <c r="A4" s="258"/>
      <c r="B4" s="236"/>
      <c r="C4" s="1454" t="s">
        <v>442</v>
      </c>
      <c r="D4" s="1454"/>
      <c r="E4" s="1454"/>
      <c r="F4" s="1454"/>
      <c r="G4" s="956"/>
      <c r="H4" s="238"/>
      <c r="I4" s="238"/>
      <c r="J4" s="240" t="s">
        <v>35</v>
      </c>
      <c r="K4" s="236"/>
      <c r="L4" s="258"/>
    </row>
    <row r="5" spans="1:12" s="119" customFormat="1" ht="12.75" customHeight="1" x14ac:dyDescent="0.2">
      <c r="A5" s="260"/>
      <c r="B5" s="1455"/>
      <c r="C5" s="1455"/>
      <c r="D5" s="1455"/>
      <c r="E5" s="1455"/>
      <c r="F5" s="255"/>
      <c r="G5" s="241"/>
      <c r="H5" s="241"/>
      <c r="I5" s="241"/>
      <c r="J5" s="242"/>
      <c r="K5" s="243"/>
      <c r="L5" s="258"/>
    </row>
    <row r="6" spans="1:12" ht="12.75" customHeight="1" x14ac:dyDescent="0.2">
      <c r="A6" s="258"/>
      <c r="B6" s="258"/>
      <c r="C6" s="255"/>
      <c r="D6" s="255"/>
      <c r="E6" s="730"/>
      <c r="F6" s="255"/>
      <c r="G6" s="241"/>
      <c r="H6" s="241"/>
      <c r="I6" s="241"/>
      <c r="J6" s="242"/>
      <c r="K6" s="243"/>
      <c r="L6" s="258"/>
    </row>
    <row r="7" spans="1:12" ht="12.75" customHeight="1" x14ac:dyDescent="0.2">
      <c r="A7" s="258"/>
      <c r="B7" s="258"/>
      <c r="C7" s="255"/>
      <c r="D7" s="255"/>
      <c r="E7" s="730"/>
      <c r="F7" s="255"/>
      <c r="G7" s="241"/>
      <c r="H7" s="241"/>
      <c r="I7" s="254"/>
      <c r="J7" s="242"/>
      <c r="K7" s="243"/>
      <c r="L7" s="258"/>
    </row>
    <row r="8" spans="1:12" ht="12.75" customHeight="1" x14ac:dyDescent="0.2">
      <c r="A8" s="258"/>
      <c r="B8" s="258"/>
      <c r="C8" s="255"/>
      <c r="D8" s="255"/>
      <c r="E8" s="730"/>
      <c r="F8" s="255"/>
      <c r="G8" s="241"/>
      <c r="H8" s="241"/>
      <c r="I8" s="254"/>
      <c r="J8" s="242"/>
      <c r="K8" s="243"/>
      <c r="L8" s="258"/>
    </row>
    <row r="9" spans="1:12" ht="12.75" customHeight="1" x14ac:dyDescent="0.2">
      <c r="A9" s="258"/>
      <c r="B9" s="258"/>
      <c r="C9" s="255"/>
      <c r="D9" s="255"/>
      <c r="E9" s="730"/>
      <c r="F9" s="255"/>
      <c r="G9" s="241"/>
      <c r="H9" s="241"/>
      <c r="I9" s="254"/>
      <c r="J9" s="242"/>
      <c r="K9" s="243"/>
      <c r="L9" s="258"/>
    </row>
    <row r="10" spans="1:12" ht="12.75" customHeight="1" x14ac:dyDescent="0.2">
      <c r="A10" s="258"/>
      <c r="B10" s="258"/>
      <c r="C10" s="255"/>
      <c r="D10" s="255"/>
      <c r="E10" s="730"/>
      <c r="F10" s="255"/>
      <c r="G10" s="241"/>
      <c r="H10" s="241"/>
      <c r="I10" s="241"/>
      <c r="J10" s="242"/>
      <c r="K10" s="243"/>
      <c r="L10" s="258"/>
    </row>
    <row r="11" spans="1:12" ht="12.75" customHeight="1" x14ac:dyDescent="0.2">
      <c r="A11" s="258"/>
      <c r="B11" s="258"/>
      <c r="C11" s="255"/>
      <c r="D11" s="255"/>
      <c r="E11" s="730"/>
      <c r="F11" s="255"/>
      <c r="G11" s="241"/>
      <c r="H11" s="241"/>
      <c r="I11" s="241"/>
      <c r="J11" s="242"/>
      <c r="K11" s="243"/>
      <c r="L11" s="258"/>
    </row>
    <row r="12" spans="1:12" ht="12.75" customHeight="1" x14ac:dyDescent="0.2">
      <c r="A12" s="258"/>
      <c r="B12" s="258"/>
      <c r="C12" s="255"/>
      <c r="D12" s="255"/>
      <c r="E12" s="730"/>
      <c r="F12" s="255"/>
      <c r="G12" s="241"/>
      <c r="H12" s="241"/>
      <c r="I12" s="241"/>
      <c r="J12" s="242"/>
      <c r="K12" s="243"/>
      <c r="L12" s="258"/>
    </row>
    <row r="13" spans="1:12" x14ac:dyDescent="0.2">
      <c r="A13" s="258"/>
      <c r="B13" s="258"/>
      <c r="C13" s="255"/>
      <c r="D13" s="255"/>
      <c r="E13" s="730"/>
      <c r="F13" s="255"/>
      <c r="G13" s="241"/>
      <c r="H13" s="241"/>
      <c r="I13" s="241"/>
      <c r="J13" s="242"/>
      <c r="K13" s="243"/>
      <c r="L13" s="258"/>
    </row>
    <row r="14" spans="1:12" x14ac:dyDescent="0.2">
      <c r="A14" s="258"/>
      <c r="B14" s="272" t="s">
        <v>27</v>
      </c>
      <c r="C14" s="270"/>
      <c r="D14" s="270"/>
      <c r="E14" s="732"/>
      <c r="F14" s="255"/>
      <c r="G14" s="241"/>
      <c r="H14" s="241"/>
      <c r="I14" s="241"/>
      <c r="J14" s="242"/>
      <c r="K14" s="243"/>
      <c r="L14" s="258"/>
    </row>
    <row r="15" spans="1:12" ht="13.5" thickBot="1" x14ac:dyDescent="0.25">
      <c r="A15" s="258"/>
      <c r="B15" s="258"/>
      <c r="C15" s="255"/>
      <c r="D15" s="255"/>
      <c r="E15" s="730"/>
      <c r="F15" s="255"/>
      <c r="G15" s="241"/>
      <c r="H15" s="241"/>
      <c r="I15" s="241"/>
      <c r="J15" s="242"/>
      <c r="K15" s="243"/>
      <c r="L15" s="258"/>
    </row>
    <row r="16" spans="1:12" ht="13.5" thickBot="1" x14ac:dyDescent="0.25">
      <c r="A16" s="258"/>
      <c r="B16" s="277"/>
      <c r="C16" s="264" t="s">
        <v>21</v>
      </c>
      <c r="D16" s="264"/>
      <c r="E16" s="733">
        <v>3</v>
      </c>
      <c r="F16" s="255"/>
      <c r="G16" s="241"/>
      <c r="H16" s="241"/>
      <c r="I16" s="241"/>
      <c r="J16" s="242"/>
      <c r="K16" s="243"/>
      <c r="L16" s="258"/>
    </row>
    <row r="17" spans="1:12" ht="13.5" thickBot="1" x14ac:dyDescent="0.25">
      <c r="A17" s="258"/>
      <c r="B17" s="258"/>
      <c r="C17" s="271"/>
      <c r="D17" s="271"/>
      <c r="E17" s="734"/>
      <c r="F17" s="255"/>
      <c r="G17" s="241"/>
      <c r="H17" s="241"/>
      <c r="I17" s="241"/>
      <c r="J17" s="242"/>
      <c r="K17" s="243"/>
      <c r="L17" s="258"/>
    </row>
    <row r="18" spans="1:12" ht="13.5" thickBot="1" x14ac:dyDescent="0.25">
      <c r="A18" s="258"/>
      <c r="B18" s="277"/>
      <c r="C18" s="264" t="s">
        <v>33</v>
      </c>
      <c r="D18" s="264"/>
      <c r="E18" s="735">
        <v>4</v>
      </c>
      <c r="F18" s="255"/>
      <c r="G18" s="241"/>
      <c r="H18" s="241"/>
      <c r="I18" s="241"/>
      <c r="J18" s="242"/>
      <c r="K18" s="243"/>
      <c r="L18" s="258"/>
    </row>
    <row r="19" spans="1:12" ht="13.5" thickBot="1" x14ac:dyDescent="0.25">
      <c r="A19" s="258"/>
      <c r="B19" s="259"/>
      <c r="C19" s="263"/>
      <c r="D19" s="263"/>
      <c r="E19" s="736"/>
      <c r="F19" s="255"/>
      <c r="G19" s="241"/>
      <c r="H19" s="241"/>
      <c r="I19" s="241"/>
      <c r="J19" s="242"/>
      <c r="K19" s="243"/>
      <c r="L19" s="258"/>
    </row>
    <row r="20" spans="1:12" ht="13.5" customHeight="1" thickBot="1" x14ac:dyDescent="0.25">
      <c r="A20" s="258"/>
      <c r="B20" s="276"/>
      <c r="C20" s="1442" t="s">
        <v>32</v>
      </c>
      <c r="D20" s="1443"/>
      <c r="E20" s="735">
        <v>6</v>
      </c>
      <c r="F20" s="255"/>
      <c r="G20" s="241"/>
      <c r="H20" s="241"/>
      <c r="I20" s="241"/>
      <c r="J20" s="242"/>
      <c r="K20" s="243"/>
      <c r="L20" s="258"/>
    </row>
    <row r="21" spans="1:12" x14ac:dyDescent="0.2">
      <c r="A21" s="258"/>
      <c r="B21" s="268"/>
      <c r="C21" s="1444" t="s">
        <v>2</v>
      </c>
      <c r="D21" s="1444"/>
      <c r="E21" s="734">
        <v>6</v>
      </c>
      <c r="F21" s="255"/>
      <c r="G21" s="241"/>
      <c r="H21" s="241"/>
      <c r="I21" s="241"/>
      <c r="J21" s="242"/>
      <c r="K21" s="243"/>
      <c r="L21" s="258"/>
    </row>
    <row r="22" spans="1:12" x14ac:dyDescent="0.2">
      <c r="A22" s="258"/>
      <c r="B22" s="268"/>
      <c r="C22" s="1444" t="s">
        <v>13</v>
      </c>
      <c r="D22" s="1444"/>
      <c r="E22" s="734">
        <v>7</v>
      </c>
      <c r="F22" s="255"/>
      <c r="G22" s="241"/>
      <c r="H22" s="241"/>
      <c r="I22" s="241"/>
      <c r="J22" s="242"/>
      <c r="K22" s="243"/>
      <c r="L22" s="258"/>
    </row>
    <row r="23" spans="1:12" x14ac:dyDescent="0.2">
      <c r="A23" s="258"/>
      <c r="B23" s="268"/>
      <c r="C23" s="1444" t="s">
        <v>7</v>
      </c>
      <c r="D23" s="1444"/>
      <c r="E23" s="734">
        <v>8</v>
      </c>
      <c r="F23" s="255"/>
      <c r="G23" s="241"/>
      <c r="H23" s="241"/>
      <c r="I23" s="241"/>
      <c r="J23" s="242"/>
      <c r="K23" s="243"/>
      <c r="L23" s="258"/>
    </row>
    <row r="24" spans="1:12" x14ac:dyDescent="0.2">
      <c r="A24" s="258"/>
      <c r="B24" s="269"/>
      <c r="C24" s="1444" t="s">
        <v>411</v>
      </c>
      <c r="D24" s="1444"/>
      <c r="E24" s="734">
        <v>9</v>
      </c>
      <c r="F24" s="255"/>
      <c r="G24" s="245"/>
      <c r="H24" s="241"/>
      <c r="I24" s="241"/>
      <c r="J24" s="242"/>
      <c r="K24" s="243"/>
      <c r="L24" s="258"/>
    </row>
    <row r="25" spans="1:12" ht="22.5" customHeight="1" x14ac:dyDescent="0.2">
      <c r="A25" s="258"/>
      <c r="B25" s="261"/>
      <c r="C25" s="1445" t="s">
        <v>28</v>
      </c>
      <c r="D25" s="1445"/>
      <c r="E25" s="734">
        <v>10</v>
      </c>
      <c r="F25" s="255"/>
      <c r="G25" s="241"/>
      <c r="H25" s="241"/>
      <c r="I25" s="241"/>
      <c r="J25" s="242"/>
      <c r="K25" s="243"/>
      <c r="L25" s="258"/>
    </row>
    <row r="26" spans="1:12" x14ac:dyDescent="0.2">
      <c r="A26" s="258"/>
      <c r="B26" s="261"/>
      <c r="C26" s="1444" t="s">
        <v>25</v>
      </c>
      <c r="D26" s="1444"/>
      <c r="E26" s="734">
        <v>11</v>
      </c>
      <c r="F26" s="255"/>
      <c r="G26" s="241"/>
      <c r="H26" s="241"/>
      <c r="I26" s="241"/>
      <c r="J26" s="242"/>
      <c r="K26" s="243"/>
      <c r="L26" s="258"/>
    </row>
    <row r="27" spans="1:12" ht="12.75" customHeight="1" thickBot="1" x14ac:dyDescent="0.25">
      <c r="A27" s="258"/>
      <c r="B27" s="255"/>
      <c r="C27" s="1298"/>
      <c r="D27" s="1298"/>
      <c r="E27" s="734"/>
      <c r="F27" s="255"/>
      <c r="G27" s="241"/>
      <c r="H27" s="1448">
        <v>42644</v>
      </c>
      <c r="I27" s="1449"/>
      <c r="J27" s="1449"/>
      <c r="K27" s="245"/>
      <c r="L27" s="258"/>
    </row>
    <row r="28" spans="1:12" ht="13.5" customHeight="1" thickBot="1" x14ac:dyDescent="0.25">
      <c r="A28" s="258"/>
      <c r="B28" s="344"/>
      <c r="C28" s="1450" t="s">
        <v>12</v>
      </c>
      <c r="D28" s="1443"/>
      <c r="E28" s="735">
        <v>12</v>
      </c>
      <c r="F28" s="255"/>
      <c r="G28" s="241"/>
      <c r="H28" s="1449"/>
      <c r="I28" s="1449"/>
      <c r="J28" s="1449"/>
      <c r="K28" s="245"/>
      <c r="L28" s="258"/>
    </row>
    <row r="29" spans="1:12" ht="12.75" hidden="1" customHeight="1" x14ac:dyDescent="0.2">
      <c r="A29" s="258"/>
      <c r="B29" s="256"/>
      <c r="C29" s="1444" t="s">
        <v>45</v>
      </c>
      <c r="D29" s="1444"/>
      <c r="E29" s="734">
        <v>12</v>
      </c>
      <c r="F29" s="255"/>
      <c r="G29" s="241"/>
      <c r="H29" s="1449"/>
      <c r="I29" s="1449"/>
      <c r="J29" s="1449"/>
      <c r="K29" s="245"/>
      <c r="L29" s="258"/>
    </row>
    <row r="30" spans="1:12" ht="22.5" customHeight="1" x14ac:dyDescent="0.2">
      <c r="A30" s="258"/>
      <c r="B30" s="256"/>
      <c r="C30" s="1451" t="s">
        <v>414</v>
      </c>
      <c r="D30" s="1451"/>
      <c r="E30" s="734">
        <v>12</v>
      </c>
      <c r="F30" s="255"/>
      <c r="G30" s="241"/>
      <c r="H30" s="1449"/>
      <c r="I30" s="1449"/>
      <c r="J30" s="1449"/>
      <c r="K30" s="245"/>
      <c r="L30" s="258"/>
    </row>
    <row r="31" spans="1:12" ht="12.75" customHeight="1" thickBot="1" x14ac:dyDescent="0.25">
      <c r="A31" s="258"/>
      <c r="B31" s="261"/>
      <c r="C31" s="267"/>
      <c r="D31" s="267"/>
      <c r="E31" s="736"/>
      <c r="F31" s="255"/>
      <c r="G31" s="241"/>
      <c r="H31" s="1449"/>
      <c r="I31" s="1449"/>
      <c r="J31" s="1449"/>
      <c r="K31" s="245"/>
      <c r="L31" s="258"/>
    </row>
    <row r="32" spans="1:12" ht="13.5" customHeight="1" thickBot="1" x14ac:dyDescent="0.25">
      <c r="A32" s="258"/>
      <c r="B32" s="275"/>
      <c r="C32" s="1299" t="s">
        <v>11</v>
      </c>
      <c r="D32" s="1299"/>
      <c r="E32" s="735">
        <v>13</v>
      </c>
      <c r="F32" s="255"/>
      <c r="G32" s="241"/>
      <c r="H32" s="1449"/>
      <c r="I32" s="1449"/>
      <c r="J32" s="1449"/>
      <c r="K32" s="245"/>
      <c r="L32" s="258"/>
    </row>
    <row r="33" spans="1:12" ht="12.75" customHeight="1" x14ac:dyDescent="0.2">
      <c r="A33" s="258"/>
      <c r="B33" s="256"/>
      <c r="C33" s="1452" t="s">
        <v>18</v>
      </c>
      <c r="D33" s="1452"/>
      <c r="E33" s="734">
        <v>13</v>
      </c>
      <c r="F33" s="255"/>
      <c r="G33" s="241"/>
      <c r="H33" s="1449"/>
      <c r="I33" s="1449"/>
      <c r="J33" s="1449"/>
      <c r="K33" s="245"/>
      <c r="L33" s="258"/>
    </row>
    <row r="34" spans="1:12" ht="12.75" customHeight="1" x14ac:dyDescent="0.2">
      <c r="A34" s="258"/>
      <c r="B34" s="256"/>
      <c r="C34" s="1453" t="s">
        <v>8</v>
      </c>
      <c r="D34" s="1453"/>
      <c r="E34" s="734">
        <v>14</v>
      </c>
      <c r="F34" s="255"/>
      <c r="G34" s="241"/>
      <c r="H34" s="246"/>
      <c r="I34" s="246"/>
      <c r="J34" s="246"/>
      <c r="K34" s="245"/>
      <c r="L34" s="258"/>
    </row>
    <row r="35" spans="1:12" ht="12.75" customHeight="1" x14ac:dyDescent="0.2">
      <c r="A35" s="258"/>
      <c r="B35" s="256"/>
      <c r="C35" s="1453" t="s">
        <v>26</v>
      </c>
      <c r="D35" s="1453"/>
      <c r="E35" s="734">
        <v>14</v>
      </c>
      <c r="F35" s="255"/>
      <c r="G35" s="241"/>
      <c r="H35" s="246"/>
      <c r="I35" s="246"/>
      <c r="J35" s="246"/>
      <c r="K35" s="245"/>
      <c r="L35" s="258"/>
    </row>
    <row r="36" spans="1:12" ht="12.75" customHeight="1" x14ac:dyDescent="0.2">
      <c r="A36" s="258"/>
      <c r="B36" s="256"/>
      <c r="C36" s="1453" t="s">
        <v>6</v>
      </c>
      <c r="D36" s="1453"/>
      <c r="E36" s="734">
        <v>15</v>
      </c>
      <c r="F36" s="255"/>
      <c r="G36" s="241"/>
      <c r="H36" s="246"/>
      <c r="I36" s="246"/>
      <c r="J36" s="246"/>
      <c r="K36" s="245"/>
      <c r="L36" s="258"/>
    </row>
    <row r="37" spans="1:12" ht="12.75" customHeight="1" x14ac:dyDescent="0.2">
      <c r="A37" s="258"/>
      <c r="B37" s="256"/>
      <c r="C37" s="1452" t="s">
        <v>49</v>
      </c>
      <c r="D37" s="1452"/>
      <c r="E37" s="734">
        <v>16</v>
      </c>
      <c r="F37" s="255"/>
      <c r="G37" s="241"/>
      <c r="H37" s="246"/>
      <c r="I37" s="246"/>
      <c r="J37" s="246"/>
      <c r="K37" s="245"/>
      <c r="L37" s="258"/>
    </row>
    <row r="38" spans="1:12" ht="12.75" customHeight="1" x14ac:dyDescent="0.2">
      <c r="A38" s="258"/>
      <c r="B38" s="262"/>
      <c r="C38" s="1453" t="s">
        <v>14</v>
      </c>
      <c r="D38" s="1453"/>
      <c r="E38" s="734">
        <v>16</v>
      </c>
      <c r="F38" s="255"/>
      <c r="G38" s="241"/>
      <c r="H38" s="241"/>
      <c r="I38" s="241"/>
      <c r="J38" s="242"/>
      <c r="K38" s="243"/>
      <c r="L38" s="258"/>
    </row>
    <row r="39" spans="1:12" ht="12.75" customHeight="1" x14ac:dyDescent="0.2">
      <c r="A39" s="258"/>
      <c r="B39" s="256"/>
      <c r="C39" s="1444" t="s">
        <v>31</v>
      </c>
      <c r="D39" s="1444"/>
      <c r="E39" s="734">
        <v>17</v>
      </c>
      <c r="F39" s="255"/>
      <c r="G39" s="241"/>
      <c r="H39" s="241"/>
      <c r="I39" s="241"/>
      <c r="J39" s="247"/>
      <c r="K39" s="247"/>
      <c r="L39" s="258"/>
    </row>
    <row r="40" spans="1:12" ht="13.5" thickBot="1" x14ac:dyDescent="0.25">
      <c r="A40" s="258"/>
      <c r="B40" s="258"/>
      <c r="C40" s="255"/>
      <c r="D40" s="255"/>
      <c r="E40" s="736"/>
      <c r="F40" s="255"/>
      <c r="G40" s="241"/>
      <c r="H40" s="241"/>
      <c r="I40" s="241"/>
      <c r="J40" s="247"/>
      <c r="K40" s="247"/>
      <c r="L40" s="258"/>
    </row>
    <row r="41" spans="1:12" ht="13.5" customHeight="1" thickBot="1" x14ac:dyDescent="0.25">
      <c r="A41" s="258"/>
      <c r="B41" s="328"/>
      <c r="C41" s="1447" t="s">
        <v>29</v>
      </c>
      <c r="D41" s="1443"/>
      <c r="E41" s="735">
        <v>18</v>
      </c>
      <c r="F41" s="255"/>
      <c r="G41" s="241"/>
      <c r="H41" s="241"/>
      <c r="I41" s="241"/>
      <c r="J41" s="247"/>
      <c r="K41" s="247"/>
      <c r="L41" s="258"/>
    </row>
    <row r="42" spans="1:12" x14ac:dyDescent="0.2">
      <c r="A42" s="258"/>
      <c r="B42" s="258"/>
      <c r="C42" s="1444" t="s">
        <v>30</v>
      </c>
      <c r="D42" s="1444"/>
      <c r="E42" s="734">
        <v>18</v>
      </c>
      <c r="F42" s="255"/>
      <c r="G42" s="241"/>
      <c r="H42" s="241"/>
      <c r="I42" s="241"/>
      <c r="J42" s="248"/>
      <c r="K42" s="248"/>
      <c r="L42" s="258"/>
    </row>
    <row r="43" spans="1:12" x14ac:dyDescent="0.2">
      <c r="A43" s="258"/>
      <c r="B43" s="262"/>
      <c r="C43" s="1444" t="s">
        <v>0</v>
      </c>
      <c r="D43" s="1444"/>
      <c r="E43" s="734">
        <v>19</v>
      </c>
      <c r="F43" s="255"/>
      <c r="G43" s="241"/>
      <c r="H43" s="241"/>
      <c r="I43" s="241"/>
      <c r="J43" s="249"/>
      <c r="K43" s="250"/>
      <c r="L43" s="258"/>
    </row>
    <row r="44" spans="1:12" x14ac:dyDescent="0.2">
      <c r="A44" s="258"/>
      <c r="B44" s="262"/>
      <c r="C44" s="1444" t="s">
        <v>16</v>
      </c>
      <c r="D44" s="1444"/>
      <c r="E44" s="734">
        <v>19</v>
      </c>
      <c r="F44" s="255"/>
      <c r="G44" s="241"/>
      <c r="H44" s="241"/>
      <c r="I44" s="241"/>
      <c r="J44" s="249"/>
      <c r="K44" s="250"/>
      <c r="L44" s="258"/>
    </row>
    <row r="45" spans="1:12" x14ac:dyDescent="0.2">
      <c r="A45" s="258"/>
      <c r="B45" s="262"/>
      <c r="C45" s="1444" t="s">
        <v>1</v>
      </c>
      <c r="D45" s="1444"/>
      <c r="E45" s="737">
        <v>19</v>
      </c>
      <c r="F45" s="263"/>
      <c r="G45" s="251"/>
      <c r="H45" s="252"/>
      <c r="I45" s="251"/>
      <c r="J45" s="251"/>
      <c r="K45" s="251"/>
      <c r="L45" s="258"/>
    </row>
    <row r="46" spans="1:12" x14ac:dyDescent="0.2">
      <c r="A46" s="258"/>
      <c r="B46" s="262"/>
      <c r="C46" s="1444" t="s">
        <v>22</v>
      </c>
      <c r="D46" s="1444"/>
      <c r="E46" s="737">
        <v>19</v>
      </c>
      <c r="F46" s="263"/>
      <c r="G46" s="251"/>
      <c r="H46" s="252"/>
      <c r="I46" s="251"/>
      <c r="J46" s="251"/>
      <c r="K46" s="251"/>
      <c r="L46" s="258"/>
    </row>
    <row r="47" spans="1:12" ht="12.75" customHeight="1" thickBot="1" x14ac:dyDescent="0.25">
      <c r="A47" s="258"/>
      <c r="B47" s="261"/>
      <c r="C47" s="261"/>
      <c r="D47" s="261"/>
      <c r="E47" s="738"/>
      <c r="F47" s="257"/>
      <c r="G47" s="249"/>
      <c r="H47" s="252"/>
      <c r="I47" s="249"/>
      <c r="J47" s="249"/>
      <c r="K47" s="250"/>
      <c r="L47" s="258"/>
    </row>
    <row r="48" spans="1:12" ht="13.5" customHeight="1" thickBot="1" x14ac:dyDescent="0.25">
      <c r="A48" s="258"/>
      <c r="B48" s="278"/>
      <c r="C48" s="1442" t="s">
        <v>38</v>
      </c>
      <c r="D48" s="1443"/>
      <c r="E48" s="733">
        <v>20</v>
      </c>
      <c r="F48" s="257"/>
      <c r="G48" s="249"/>
      <c r="H48" s="252"/>
      <c r="I48" s="249"/>
      <c r="J48" s="249"/>
      <c r="K48" s="250"/>
      <c r="L48" s="258"/>
    </row>
    <row r="49" spans="1:12" x14ac:dyDescent="0.2">
      <c r="A49" s="258"/>
      <c r="B49" s="258"/>
      <c r="C49" s="1444" t="s">
        <v>47</v>
      </c>
      <c r="D49" s="1444"/>
      <c r="E49" s="737">
        <v>20</v>
      </c>
      <c r="F49" s="257"/>
      <c r="G49" s="249"/>
      <c r="H49" s="252"/>
      <c r="I49" s="249"/>
      <c r="J49" s="249"/>
      <c r="K49" s="250"/>
      <c r="L49" s="258"/>
    </row>
    <row r="50" spans="1:12" ht="12.75" customHeight="1" x14ac:dyDescent="0.2">
      <c r="A50" s="258"/>
      <c r="B50" s="261"/>
      <c r="C50" s="1445" t="s">
        <v>423</v>
      </c>
      <c r="D50" s="1445"/>
      <c r="E50" s="739">
        <v>21</v>
      </c>
      <c r="F50" s="257"/>
      <c r="G50" s="249"/>
      <c r="H50" s="252"/>
      <c r="I50" s="249"/>
      <c r="J50" s="249"/>
      <c r="K50" s="250"/>
      <c r="L50" s="258"/>
    </row>
    <row r="51" spans="1:12" ht="11.25" customHeight="1" thickBot="1" x14ac:dyDescent="0.25">
      <c r="A51" s="258"/>
      <c r="B51" s="258"/>
      <c r="C51" s="1297"/>
      <c r="D51" s="1297"/>
      <c r="E51" s="734"/>
      <c r="F51" s="257"/>
      <c r="G51" s="249"/>
      <c r="H51" s="252"/>
      <c r="I51" s="249"/>
      <c r="J51" s="249"/>
      <c r="K51" s="250"/>
      <c r="L51" s="258"/>
    </row>
    <row r="52" spans="1:12" ht="13.5" thickBot="1" x14ac:dyDescent="0.25">
      <c r="A52" s="258"/>
      <c r="B52" s="274"/>
      <c r="C52" s="264" t="s">
        <v>4</v>
      </c>
      <c r="D52" s="264"/>
      <c r="E52" s="733">
        <v>22</v>
      </c>
      <c r="F52" s="263"/>
      <c r="G52" s="251"/>
      <c r="H52" s="252"/>
      <c r="I52" s="251"/>
      <c r="J52" s="251"/>
      <c r="K52" s="251"/>
      <c r="L52" s="258"/>
    </row>
    <row r="53" spans="1:12" ht="33" customHeight="1" x14ac:dyDescent="0.2">
      <c r="A53" s="258"/>
      <c r="B53" s="265"/>
      <c r="C53" s="266"/>
      <c r="D53" s="266"/>
      <c r="E53" s="740"/>
      <c r="F53" s="257"/>
      <c r="G53" s="249"/>
      <c r="H53" s="252"/>
      <c r="I53" s="249"/>
      <c r="J53" s="249"/>
      <c r="K53" s="250"/>
      <c r="L53" s="258"/>
    </row>
    <row r="54" spans="1:12" ht="33" customHeight="1" x14ac:dyDescent="0.2">
      <c r="A54" s="258"/>
      <c r="B54" s="258"/>
      <c r="C54" s="256"/>
      <c r="D54" s="256"/>
      <c r="E54" s="738"/>
      <c r="F54" s="257"/>
      <c r="G54" s="249"/>
      <c r="H54" s="252"/>
      <c r="I54" s="249"/>
      <c r="J54" s="249"/>
      <c r="K54" s="250"/>
      <c r="L54" s="258"/>
    </row>
    <row r="55" spans="1:12" ht="19.5" customHeight="1" x14ac:dyDescent="0.2">
      <c r="A55" s="258"/>
      <c r="B55" s="728" t="s">
        <v>50</v>
      </c>
      <c r="C55" s="728"/>
      <c r="D55" s="273"/>
      <c r="E55" s="741"/>
      <c r="F55" s="257"/>
      <c r="G55" s="249"/>
      <c r="H55" s="252"/>
      <c r="I55" s="249"/>
      <c r="J55" s="249"/>
      <c r="K55" s="250"/>
      <c r="L55" s="258"/>
    </row>
    <row r="56" spans="1:12" ht="21" customHeight="1" x14ac:dyDescent="0.2">
      <c r="A56" s="258"/>
      <c r="B56" s="258"/>
      <c r="C56" s="258"/>
      <c r="D56" s="258"/>
      <c r="E56" s="741"/>
      <c r="F56" s="257"/>
      <c r="G56" s="249"/>
      <c r="H56" s="252"/>
      <c r="I56" s="249"/>
      <c r="J56" s="249"/>
      <c r="K56" s="250"/>
      <c r="L56" s="258"/>
    </row>
    <row r="57" spans="1:12" ht="22.5" customHeight="1" x14ac:dyDescent="0.2">
      <c r="A57" s="258"/>
      <c r="B57" s="729" t="s">
        <v>391</v>
      </c>
      <c r="C57" s="727"/>
      <c r="D57" s="950">
        <v>42674</v>
      </c>
      <c r="E57" s="818" t="s">
        <v>703</v>
      </c>
      <c r="F57" s="727"/>
      <c r="G57" s="249"/>
      <c r="H57" s="252"/>
      <c r="I57" s="249"/>
      <c r="J57" s="249"/>
      <c r="K57" s="250"/>
      <c r="L57" s="258"/>
    </row>
    <row r="58" spans="1:12" ht="22.5" customHeight="1" x14ac:dyDescent="0.2">
      <c r="A58" s="258"/>
      <c r="B58" s="729" t="s">
        <v>392</v>
      </c>
      <c r="C58" s="329"/>
      <c r="D58" s="950">
        <v>42674</v>
      </c>
      <c r="E58" s="818" t="s">
        <v>703</v>
      </c>
      <c r="F58" s="330"/>
      <c r="G58" s="249"/>
      <c r="H58" s="252"/>
      <c r="I58" s="249"/>
      <c r="J58" s="249"/>
      <c r="K58" s="250"/>
      <c r="L58" s="258"/>
    </row>
    <row r="59" spans="1:12" s="119" customFormat="1" ht="28.5" customHeight="1" x14ac:dyDescent="0.2">
      <c r="A59" s="260"/>
      <c r="B59" s="1446" t="s">
        <v>720</v>
      </c>
      <c r="C59" s="1446"/>
      <c r="D59" s="1446"/>
      <c r="E59" s="738"/>
      <c r="F59" s="256"/>
      <c r="G59" s="253"/>
      <c r="H59" s="253"/>
      <c r="I59" s="253"/>
      <c r="J59" s="253"/>
      <c r="K59" s="253"/>
      <c r="L59" s="260"/>
    </row>
    <row r="60" spans="1:12" ht="7.5" customHeight="1" x14ac:dyDescent="0.2">
      <c r="A60" s="258"/>
      <c r="B60" s="1446"/>
      <c r="C60" s="1446"/>
      <c r="D60" s="1446"/>
      <c r="E60" s="742"/>
      <c r="F60" s="259"/>
      <c r="G60" s="259"/>
      <c r="H60" s="259"/>
      <c r="I60" s="259"/>
      <c r="J60" s="259"/>
      <c r="K60" s="259"/>
      <c r="L60" s="259"/>
    </row>
  </sheetData>
  <mergeCells count="30">
    <mergeCell ref="C23:D23"/>
    <mergeCell ref="C4:F4"/>
    <mergeCell ref="B5:E5"/>
    <mergeCell ref="C20:D20"/>
    <mergeCell ref="C21:D21"/>
    <mergeCell ref="C22:D22"/>
    <mergeCell ref="C39:D39"/>
    <mergeCell ref="C24:D24"/>
    <mergeCell ref="C25:D25"/>
    <mergeCell ref="C26:D26"/>
    <mergeCell ref="H27:J33"/>
    <mergeCell ref="C28:D28"/>
    <mergeCell ref="C29:D29"/>
    <mergeCell ref="C30:D30"/>
    <mergeCell ref="C33:D33"/>
    <mergeCell ref="C34:D34"/>
    <mergeCell ref="C35:D35"/>
    <mergeCell ref="C36:D36"/>
    <mergeCell ref="C37:D37"/>
    <mergeCell ref="C38:D38"/>
    <mergeCell ref="C48:D48"/>
    <mergeCell ref="C49:D49"/>
    <mergeCell ref="C50:D50"/>
    <mergeCell ref="B59:D60"/>
    <mergeCell ref="C41:D41"/>
    <mergeCell ref="C42:D42"/>
    <mergeCell ref="C43:D43"/>
    <mergeCell ref="C44:D44"/>
    <mergeCell ref="C45:D45"/>
    <mergeCell ref="C46:D46"/>
  </mergeCells>
  <printOptions horizontalCentered="1"/>
  <pageMargins left="0.15748031496062992" right="0.15748031496062992" top="0.19685039370078741" bottom="0.19685039370078741" header="0" footer="0"/>
  <pageSetup paperSize="9" scale="94"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E64"/>
  <sheetViews>
    <sheetView zoomScaleNormal="100" workbookViewId="0"/>
  </sheetViews>
  <sheetFormatPr defaultRowHeight="12.75" x14ac:dyDescent="0.2"/>
  <cols>
    <col min="1" max="1" width="1" style="372" customWidth="1"/>
    <col min="2" max="2" width="2.5703125" style="372" customWidth="1"/>
    <col min="3" max="3" width="1" style="372" customWidth="1"/>
    <col min="4" max="4" width="42.28515625" style="372" customWidth="1"/>
    <col min="5" max="5" width="0.28515625" style="372" customWidth="1"/>
    <col min="6" max="6" width="8" style="372" customWidth="1"/>
    <col min="7" max="7" width="11.28515625" style="372" customWidth="1"/>
    <col min="8" max="8" width="8" style="372" customWidth="1"/>
    <col min="9" max="9" width="13.28515625" style="372" customWidth="1"/>
    <col min="10" max="10" width="11.42578125" style="372" customWidth="1"/>
    <col min="11" max="11" width="2.5703125" style="372" customWidth="1"/>
    <col min="12" max="12" width="1" style="372" customWidth="1"/>
    <col min="13" max="16384" width="9.140625" style="372"/>
  </cols>
  <sheetData>
    <row r="1" spans="1:13" x14ac:dyDescent="0.2">
      <c r="A1" s="367"/>
      <c r="B1" s="517"/>
      <c r="C1" s="1564"/>
      <c r="D1" s="1564"/>
      <c r="E1" s="992"/>
      <c r="F1" s="371"/>
      <c r="G1" s="371"/>
      <c r="H1" s="371"/>
      <c r="I1" s="371"/>
      <c r="J1" s="1565"/>
      <c r="K1" s="1565"/>
      <c r="L1" s="367"/>
    </row>
    <row r="2" spans="1:13" ht="6" customHeight="1" x14ac:dyDescent="0.2">
      <c r="A2" s="367"/>
      <c r="B2" s="993"/>
      <c r="C2" s="994"/>
      <c r="D2" s="994"/>
      <c r="E2" s="994"/>
      <c r="F2" s="518"/>
      <c r="G2" s="518"/>
      <c r="H2" s="377"/>
      <c r="I2" s="377"/>
      <c r="J2" s="1566" t="s">
        <v>70</v>
      </c>
      <c r="K2" s="377"/>
      <c r="L2" s="367"/>
    </row>
    <row r="3" spans="1:13" ht="13.5" thickBot="1" x14ac:dyDescent="0.25">
      <c r="A3" s="367"/>
      <c r="B3" s="435"/>
      <c r="C3" s="377"/>
      <c r="D3" s="377"/>
      <c r="E3" s="377"/>
      <c r="F3" s="377"/>
      <c r="G3" s="377"/>
      <c r="H3" s="377"/>
      <c r="I3" s="377"/>
      <c r="J3" s="1567"/>
      <c r="K3" s="695"/>
      <c r="L3" s="367"/>
    </row>
    <row r="4" spans="1:13" ht="15" thickBot="1" x14ac:dyDescent="0.25">
      <c r="A4" s="367"/>
      <c r="B4" s="435"/>
      <c r="C4" s="1568" t="s">
        <v>455</v>
      </c>
      <c r="D4" s="1569"/>
      <c r="E4" s="1569"/>
      <c r="F4" s="1569"/>
      <c r="G4" s="1569"/>
      <c r="H4" s="1569"/>
      <c r="I4" s="1569"/>
      <c r="J4" s="1570"/>
      <c r="K4" s="377"/>
      <c r="L4" s="367"/>
      <c r="M4" s="995"/>
    </row>
    <row r="5" spans="1:13" ht="4.5" customHeight="1" x14ac:dyDescent="0.2">
      <c r="A5" s="367"/>
      <c r="B5" s="435"/>
      <c r="C5" s="377"/>
      <c r="D5" s="377"/>
      <c r="E5" s="377"/>
      <c r="F5" s="377"/>
      <c r="G5" s="377"/>
      <c r="H5" s="377"/>
      <c r="I5" s="377"/>
      <c r="J5" s="695"/>
      <c r="K5" s="377"/>
      <c r="L5" s="367"/>
      <c r="M5" s="995"/>
    </row>
    <row r="6" spans="1:13" s="381" customFormat="1" ht="22.5" customHeight="1" x14ac:dyDescent="0.2">
      <c r="A6" s="379"/>
      <c r="B6" s="510"/>
      <c r="C6" s="1571">
        <v>2014</v>
      </c>
      <c r="D6" s="1572"/>
      <c r="E6" s="520"/>
      <c r="F6" s="1575" t="s">
        <v>393</v>
      </c>
      <c r="G6" s="1575"/>
      <c r="H6" s="1576" t="s">
        <v>456</v>
      </c>
      <c r="I6" s="1575"/>
      <c r="J6" s="1577" t="s">
        <v>457</v>
      </c>
      <c r="K6" s="375"/>
      <c r="L6" s="379"/>
      <c r="M6" s="995"/>
    </row>
    <row r="7" spans="1:13" s="381" customFormat="1" ht="32.25" customHeight="1" x14ac:dyDescent="0.2">
      <c r="A7" s="379"/>
      <c r="B7" s="510"/>
      <c r="C7" s="1573"/>
      <c r="D7" s="1574"/>
      <c r="E7" s="520"/>
      <c r="F7" s="996" t="s">
        <v>458</v>
      </c>
      <c r="G7" s="996" t="s">
        <v>459</v>
      </c>
      <c r="H7" s="997" t="s">
        <v>458</v>
      </c>
      <c r="I7" s="998" t="s">
        <v>460</v>
      </c>
      <c r="J7" s="1578"/>
      <c r="K7" s="375"/>
      <c r="L7" s="379"/>
      <c r="M7" s="995"/>
    </row>
    <row r="8" spans="1:13" s="381" customFormat="1" ht="18.75" customHeight="1" x14ac:dyDescent="0.2">
      <c r="A8" s="379"/>
      <c r="B8" s="510"/>
      <c r="C8" s="1562" t="s">
        <v>68</v>
      </c>
      <c r="D8" s="1562"/>
      <c r="E8" s="999"/>
      <c r="F8" s="1000">
        <v>47574</v>
      </c>
      <c r="G8" s="1001">
        <v>17.60819598713455</v>
      </c>
      <c r="H8" s="1002">
        <v>976640</v>
      </c>
      <c r="I8" s="1003">
        <v>37.001699976017719</v>
      </c>
      <c r="J8" s="1003">
        <v>33.42753010321038</v>
      </c>
      <c r="K8" s="784"/>
      <c r="L8" s="379"/>
    </row>
    <row r="9" spans="1:13" s="381" customFormat="1" ht="17.25" customHeight="1" x14ac:dyDescent="0.2">
      <c r="A9" s="379"/>
      <c r="B9" s="510"/>
      <c r="C9" s="782" t="s">
        <v>359</v>
      </c>
      <c r="D9" s="783"/>
      <c r="E9" s="783"/>
      <c r="F9" s="1004">
        <v>1226</v>
      </c>
      <c r="G9" s="1005">
        <v>9.3852866875909058</v>
      </c>
      <c r="H9" s="1006">
        <v>8153</v>
      </c>
      <c r="I9" s="1007">
        <v>13.6940054084015</v>
      </c>
      <c r="J9" s="1007">
        <v>22.328590702808718</v>
      </c>
      <c r="K9" s="784"/>
      <c r="L9" s="379"/>
    </row>
    <row r="10" spans="1:13" s="791" customFormat="1" ht="17.25" customHeight="1" x14ac:dyDescent="0.2">
      <c r="A10" s="788"/>
      <c r="B10" s="789"/>
      <c r="C10" s="782" t="s">
        <v>360</v>
      </c>
      <c r="D10" s="790"/>
      <c r="E10" s="790"/>
      <c r="F10" s="1004">
        <v>170</v>
      </c>
      <c r="G10" s="1005">
        <v>30.141843971631204</v>
      </c>
      <c r="H10" s="1006">
        <v>3501</v>
      </c>
      <c r="I10" s="1007">
        <v>40.9138716840014</v>
      </c>
      <c r="J10" s="1007">
        <v>32.34990002856329</v>
      </c>
      <c r="K10" s="511"/>
      <c r="L10" s="788"/>
    </row>
    <row r="11" spans="1:13" s="791" customFormat="1" ht="17.25" customHeight="1" x14ac:dyDescent="0.2">
      <c r="A11" s="788"/>
      <c r="B11" s="789"/>
      <c r="C11" s="782" t="s">
        <v>361</v>
      </c>
      <c r="D11" s="790"/>
      <c r="E11" s="790"/>
      <c r="F11" s="1004">
        <v>6821</v>
      </c>
      <c r="G11" s="1005">
        <v>20.735674114607082</v>
      </c>
      <c r="H11" s="1006">
        <v>214565</v>
      </c>
      <c r="I11" s="1007">
        <v>36.600697334843538</v>
      </c>
      <c r="J11" s="1007">
        <v>35.466991354601184</v>
      </c>
      <c r="K11" s="511"/>
      <c r="L11" s="788"/>
    </row>
    <row r="12" spans="1:13" s="381" customFormat="1" ht="24" customHeight="1" x14ac:dyDescent="0.2">
      <c r="A12" s="379"/>
      <c r="B12" s="510"/>
      <c r="C12" s="792"/>
      <c r="D12" s="785" t="s">
        <v>461</v>
      </c>
      <c r="E12" s="785"/>
      <c r="F12" s="1008">
        <v>1222</v>
      </c>
      <c r="G12" s="1009">
        <v>21.141868512110726</v>
      </c>
      <c r="H12" s="1010">
        <v>37022</v>
      </c>
      <c r="I12" s="1011">
        <v>41.682522883617246</v>
      </c>
      <c r="J12" s="1011">
        <v>21.466236291934472</v>
      </c>
      <c r="K12" s="784"/>
      <c r="L12" s="379"/>
    </row>
    <row r="13" spans="1:13" s="381" customFormat="1" ht="24" customHeight="1" x14ac:dyDescent="0.2">
      <c r="A13" s="379"/>
      <c r="B13" s="510"/>
      <c r="C13" s="792"/>
      <c r="D13" s="785" t="s">
        <v>462</v>
      </c>
      <c r="E13" s="785"/>
      <c r="F13" s="1008">
        <v>941</v>
      </c>
      <c r="G13" s="1009">
        <v>12.761052346080826</v>
      </c>
      <c r="H13" s="1010">
        <v>25781</v>
      </c>
      <c r="I13" s="1011">
        <v>15.445586076745601</v>
      </c>
      <c r="J13" s="1011">
        <v>42.963383887358866</v>
      </c>
      <c r="K13" s="784"/>
      <c r="L13" s="379"/>
    </row>
    <row r="14" spans="1:13" s="381" customFormat="1" ht="18" customHeight="1" x14ac:dyDescent="0.2">
      <c r="A14" s="379"/>
      <c r="B14" s="510"/>
      <c r="C14" s="792"/>
      <c r="D14" s="785" t="s">
        <v>463</v>
      </c>
      <c r="E14" s="785"/>
      <c r="F14" s="1008">
        <v>335</v>
      </c>
      <c r="G14" s="1009">
        <v>20.640788662969808</v>
      </c>
      <c r="H14" s="1010">
        <v>10343</v>
      </c>
      <c r="I14" s="1011">
        <v>43.733615221987314</v>
      </c>
      <c r="J14" s="1011">
        <v>37.084694962776773</v>
      </c>
      <c r="K14" s="784"/>
      <c r="L14" s="379"/>
    </row>
    <row r="15" spans="1:13" s="381" customFormat="1" ht="24" customHeight="1" x14ac:dyDescent="0.2">
      <c r="A15" s="379"/>
      <c r="B15" s="510"/>
      <c r="C15" s="792"/>
      <c r="D15" s="785" t="s">
        <v>464</v>
      </c>
      <c r="E15" s="785"/>
      <c r="F15" s="1008">
        <v>218</v>
      </c>
      <c r="G15" s="1009">
        <v>42.913385826771652</v>
      </c>
      <c r="H15" s="1010">
        <v>8644</v>
      </c>
      <c r="I15" s="1011">
        <v>64.454552233241373</v>
      </c>
      <c r="J15" s="1011">
        <v>38.871240166589537</v>
      </c>
      <c r="K15" s="784"/>
      <c r="L15" s="379"/>
    </row>
    <row r="16" spans="1:13" s="381" customFormat="1" ht="17.25" customHeight="1" x14ac:dyDescent="0.2">
      <c r="A16" s="379"/>
      <c r="B16" s="510"/>
      <c r="C16" s="792"/>
      <c r="D16" s="785" t="s">
        <v>404</v>
      </c>
      <c r="E16" s="785"/>
      <c r="F16" s="1008">
        <v>63</v>
      </c>
      <c r="G16" s="1009">
        <v>64.948453608247419</v>
      </c>
      <c r="H16" s="1010">
        <v>4940</v>
      </c>
      <c r="I16" s="1011">
        <v>76.95902788596355</v>
      </c>
      <c r="J16" s="1011">
        <v>41.499999999999986</v>
      </c>
      <c r="K16" s="784"/>
      <c r="L16" s="379"/>
    </row>
    <row r="17" spans="1:12" s="381" customFormat="1" ht="17.25" customHeight="1" x14ac:dyDescent="0.2">
      <c r="A17" s="379"/>
      <c r="B17" s="510"/>
      <c r="C17" s="792"/>
      <c r="D17" s="785" t="s">
        <v>405</v>
      </c>
      <c r="E17" s="785"/>
      <c r="F17" s="1008">
        <v>302</v>
      </c>
      <c r="G17" s="1009">
        <v>42.119944211994422</v>
      </c>
      <c r="H17" s="1010">
        <v>14283</v>
      </c>
      <c r="I17" s="1011">
        <v>60.750287099655473</v>
      </c>
      <c r="J17" s="1011">
        <v>42.355107470419362</v>
      </c>
      <c r="K17" s="784"/>
      <c r="L17" s="379"/>
    </row>
    <row r="18" spans="1:12" s="381" customFormat="1" ht="17.25" customHeight="1" x14ac:dyDescent="0.2">
      <c r="A18" s="379"/>
      <c r="B18" s="510"/>
      <c r="C18" s="792"/>
      <c r="D18" s="785" t="s">
        <v>406</v>
      </c>
      <c r="E18" s="785"/>
      <c r="F18" s="1008">
        <v>477</v>
      </c>
      <c r="G18" s="1009">
        <v>23.462862764387605</v>
      </c>
      <c r="H18" s="1010">
        <v>12186</v>
      </c>
      <c r="I18" s="1011">
        <v>34.944941500344115</v>
      </c>
      <c r="J18" s="1011">
        <v>32.629082553750173</v>
      </c>
      <c r="K18" s="784"/>
      <c r="L18" s="379"/>
    </row>
    <row r="19" spans="1:12" s="381" customFormat="1" ht="17.25" customHeight="1" x14ac:dyDescent="0.2">
      <c r="A19" s="379"/>
      <c r="B19" s="510"/>
      <c r="C19" s="792"/>
      <c r="D19" s="785" t="s">
        <v>465</v>
      </c>
      <c r="E19" s="785"/>
      <c r="F19" s="1008">
        <v>1375</v>
      </c>
      <c r="G19" s="1009">
        <v>23.230275384355465</v>
      </c>
      <c r="H19" s="1010">
        <v>29405</v>
      </c>
      <c r="I19" s="1011">
        <v>39.327796279206623</v>
      </c>
      <c r="J19" s="1011">
        <v>34.893895595987132</v>
      </c>
      <c r="K19" s="784"/>
      <c r="L19" s="379"/>
    </row>
    <row r="20" spans="1:12" s="381" customFormat="1" ht="36.75" customHeight="1" x14ac:dyDescent="0.2">
      <c r="A20" s="379"/>
      <c r="B20" s="510"/>
      <c r="C20" s="792"/>
      <c r="D20" s="785" t="s">
        <v>466</v>
      </c>
      <c r="E20" s="785"/>
      <c r="F20" s="1008">
        <v>814</v>
      </c>
      <c r="G20" s="1009">
        <v>19.790906880622416</v>
      </c>
      <c r="H20" s="1010">
        <v>30655</v>
      </c>
      <c r="I20" s="1011">
        <v>48.415882241455556</v>
      </c>
      <c r="J20" s="1011">
        <v>35.265340075028611</v>
      </c>
      <c r="K20" s="784"/>
      <c r="L20" s="379"/>
    </row>
    <row r="21" spans="1:12" s="381" customFormat="1" ht="23.25" customHeight="1" x14ac:dyDescent="0.2">
      <c r="A21" s="379"/>
      <c r="B21" s="510"/>
      <c r="C21" s="792"/>
      <c r="D21" s="785" t="s">
        <v>467</v>
      </c>
      <c r="E21" s="785"/>
      <c r="F21" s="1008">
        <v>196</v>
      </c>
      <c r="G21" s="1009">
        <v>42.79475982532751</v>
      </c>
      <c r="H21" s="1010">
        <v>21938</v>
      </c>
      <c r="I21" s="1011">
        <v>72.162099930923333</v>
      </c>
      <c r="J21" s="1011">
        <v>50.157398121980158</v>
      </c>
      <c r="K21" s="784"/>
      <c r="L21" s="379"/>
    </row>
    <row r="22" spans="1:12" s="381" customFormat="1" ht="18" customHeight="1" x14ac:dyDescent="0.2">
      <c r="A22" s="379"/>
      <c r="B22" s="510"/>
      <c r="C22" s="792"/>
      <c r="D22" s="798" t="s">
        <v>468</v>
      </c>
      <c r="E22" s="785"/>
      <c r="F22" s="1008">
        <v>878</v>
      </c>
      <c r="G22" s="1009">
        <v>15.729129344321032</v>
      </c>
      <c r="H22" s="1010">
        <v>19368</v>
      </c>
      <c r="I22" s="1011">
        <v>32.20003657583667</v>
      </c>
      <c r="J22" s="1011">
        <v>29.584365964477566</v>
      </c>
      <c r="K22" s="784"/>
      <c r="L22" s="379"/>
    </row>
    <row r="23" spans="1:12" s="796" customFormat="1" ht="18" customHeight="1" x14ac:dyDescent="0.2">
      <c r="A23" s="793"/>
      <c r="B23" s="794"/>
      <c r="C23" s="782" t="s">
        <v>469</v>
      </c>
      <c r="D23" s="785"/>
      <c r="E23" s="785"/>
      <c r="F23" s="1012">
        <v>100</v>
      </c>
      <c r="G23" s="1013">
        <v>51.813471502590666</v>
      </c>
      <c r="H23" s="1006">
        <v>5617</v>
      </c>
      <c r="I23" s="1007">
        <v>88.192808918197514</v>
      </c>
      <c r="J23" s="1007">
        <v>41.840840306213295</v>
      </c>
      <c r="K23" s="795"/>
      <c r="L23" s="793"/>
    </row>
    <row r="24" spans="1:12" s="796" customFormat="1" ht="18" customHeight="1" x14ac:dyDescent="0.2">
      <c r="A24" s="793"/>
      <c r="B24" s="794"/>
      <c r="C24" s="782" t="s">
        <v>362</v>
      </c>
      <c r="D24" s="785"/>
      <c r="E24" s="785"/>
      <c r="F24" s="1012">
        <v>304</v>
      </c>
      <c r="G24" s="1013">
        <v>47.723704866562009</v>
      </c>
      <c r="H24" s="1006">
        <v>13674</v>
      </c>
      <c r="I24" s="1007">
        <v>65.997393696606977</v>
      </c>
      <c r="J24" s="1007">
        <v>35.314904197747509</v>
      </c>
      <c r="K24" s="795"/>
      <c r="L24" s="793"/>
    </row>
    <row r="25" spans="1:12" s="796" customFormat="1" ht="18" customHeight="1" x14ac:dyDescent="0.2">
      <c r="A25" s="793"/>
      <c r="B25" s="794"/>
      <c r="C25" s="782" t="s">
        <v>363</v>
      </c>
      <c r="D25" s="785"/>
      <c r="E25" s="785"/>
      <c r="F25" s="1012">
        <v>3901</v>
      </c>
      <c r="G25" s="1013">
        <v>14.123311972774339</v>
      </c>
      <c r="H25" s="1006">
        <v>51584</v>
      </c>
      <c r="I25" s="1007">
        <v>25.774988507584993</v>
      </c>
      <c r="J25" s="1007">
        <v>33.092199131513574</v>
      </c>
      <c r="K25" s="795"/>
      <c r="L25" s="793"/>
    </row>
    <row r="26" spans="1:12" s="796" customFormat="1" ht="18" customHeight="1" x14ac:dyDescent="0.2">
      <c r="A26" s="793"/>
      <c r="B26" s="794"/>
      <c r="C26" s="799" t="s">
        <v>364</v>
      </c>
      <c r="D26" s="798"/>
      <c r="E26" s="798"/>
      <c r="F26" s="1012">
        <v>11868</v>
      </c>
      <c r="G26" s="1013">
        <v>15.992884864165587</v>
      </c>
      <c r="H26" s="1006">
        <v>201903</v>
      </c>
      <c r="I26" s="1007">
        <v>39.194994632391619</v>
      </c>
      <c r="J26" s="1007">
        <v>30.496718721365976</v>
      </c>
      <c r="K26" s="795"/>
      <c r="L26" s="793"/>
    </row>
    <row r="27" spans="1:12" s="796" customFormat="1" ht="22.5" customHeight="1" x14ac:dyDescent="0.2">
      <c r="A27" s="793"/>
      <c r="B27" s="794"/>
      <c r="C27" s="797"/>
      <c r="D27" s="798" t="s">
        <v>470</v>
      </c>
      <c r="E27" s="798"/>
      <c r="F27" s="1014">
        <v>1974</v>
      </c>
      <c r="G27" s="1015">
        <v>16.575699051137796</v>
      </c>
      <c r="H27" s="1010">
        <v>16582</v>
      </c>
      <c r="I27" s="1011">
        <v>25.563469305953813</v>
      </c>
      <c r="J27" s="1011">
        <v>30.973947654082707</v>
      </c>
      <c r="K27" s="795"/>
      <c r="L27" s="793"/>
    </row>
    <row r="28" spans="1:12" s="796" customFormat="1" ht="17.25" customHeight="1" x14ac:dyDescent="0.2">
      <c r="A28" s="793"/>
      <c r="B28" s="794"/>
      <c r="C28" s="797"/>
      <c r="D28" s="798" t="s">
        <v>471</v>
      </c>
      <c r="E28" s="798"/>
      <c r="F28" s="1014">
        <v>3952</v>
      </c>
      <c r="G28" s="1015">
        <v>18.648546621366556</v>
      </c>
      <c r="H28" s="1010">
        <v>51252</v>
      </c>
      <c r="I28" s="1011">
        <v>31.166311948920644</v>
      </c>
      <c r="J28" s="1011">
        <v>31.148072270350358</v>
      </c>
      <c r="K28" s="795"/>
      <c r="L28" s="793"/>
    </row>
    <row r="29" spans="1:12" s="796" customFormat="1" ht="17.25" customHeight="1" x14ac:dyDescent="0.2">
      <c r="A29" s="793"/>
      <c r="B29" s="794"/>
      <c r="C29" s="797"/>
      <c r="D29" s="798" t="s">
        <v>472</v>
      </c>
      <c r="E29" s="798"/>
      <c r="F29" s="1014">
        <v>5942</v>
      </c>
      <c r="G29" s="1015">
        <v>14.454959009414456</v>
      </c>
      <c r="H29" s="1010">
        <v>134069</v>
      </c>
      <c r="I29" s="1011">
        <v>46.9082715500803</v>
      </c>
      <c r="J29" s="1011">
        <v>30.188693881508463</v>
      </c>
      <c r="K29" s="795"/>
      <c r="L29" s="793"/>
    </row>
    <row r="30" spans="1:12" s="796" customFormat="1" ht="17.25" customHeight="1" x14ac:dyDescent="0.2">
      <c r="A30" s="793"/>
      <c r="B30" s="794"/>
      <c r="C30" s="799" t="s">
        <v>365</v>
      </c>
      <c r="D30" s="800"/>
      <c r="E30" s="800"/>
      <c r="F30" s="1012">
        <v>2029</v>
      </c>
      <c r="G30" s="1013">
        <v>19.083897667419112</v>
      </c>
      <c r="H30" s="1006">
        <v>61688</v>
      </c>
      <c r="I30" s="1007">
        <v>46.859712558111269</v>
      </c>
      <c r="J30" s="1007">
        <v>29.194786668395668</v>
      </c>
      <c r="K30" s="795"/>
      <c r="L30" s="793"/>
    </row>
    <row r="31" spans="1:12" s="796" customFormat="1" ht="17.25" customHeight="1" x14ac:dyDescent="0.2">
      <c r="A31" s="793"/>
      <c r="B31" s="794"/>
      <c r="C31" s="799" t="s">
        <v>366</v>
      </c>
      <c r="D31" s="786"/>
      <c r="E31" s="786"/>
      <c r="F31" s="1012">
        <v>3273</v>
      </c>
      <c r="G31" s="1013">
        <v>10.503176946280727</v>
      </c>
      <c r="H31" s="1006">
        <v>53902</v>
      </c>
      <c r="I31" s="1007">
        <v>28.414937584345481</v>
      </c>
      <c r="J31" s="1007">
        <v>34.43569811880824</v>
      </c>
      <c r="K31" s="795"/>
      <c r="L31" s="793"/>
    </row>
    <row r="32" spans="1:12" s="796" customFormat="1" ht="17.25" customHeight="1" x14ac:dyDescent="0.2">
      <c r="A32" s="793"/>
      <c r="B32" s="794"/>
      <c r="C32" s="799" t="s">
        <v>473</v>
      </c>
      <c r="D32" s="786"/>
      <c r="E32" s="786"/>
      <c r="F32" s="1012">
        <v>1110</v>
      </c>
      <c r="G32" s="1013">
        <v>23.937890877722666</v>
      </c>
      <c r="H32" s="1006">
        <v>36443</v>
      </c>
      <c r="I32" s="1007">
        <v>50.533862111043312</v>
      </c>
      <c r="J32" s="1007">
        <v>39.91479845237717</v>
      </c>
      <c r="K32" s="795"/>
      <c r="L32" s="793"/>
    </row>
    <row r="33" spans="1:31" s="796" customFormat="1" ht="17.25" customHeight="1" x14ac:dyDescent="0.2">
      <c r="A33" s="793"/>
      <c r="B33" s="794"/>
      <c r="C33" s="799" t="s">
        <v>367</v>
      </c>
      <c r="D33" s="801"/>
      <c r="E33" s="801"/>
      <c r="F33" s="1012">
        <v>1063</v>
      </c>
      <c r="G33" s="1013">
        <v>28.92517006802721</v>
      </c>
      <c r="H33" s="1006">
        <v>61641</v>
      </c>
      <c r="I33" s="1007">
        <v>75.524706862540896</v>
      </c>
      <c r="J33" s="1007">
        <v>30.898720007786945</v>
      </c>
      <c r="K33" s="795"/>
      <c r="L33" s="793">
        <v>607</v>
      </c>
    </row>
    <row r="34" spans="1:31" s="796" customFormat="1" ht="17.25" customHeight="1" x14ac:dyDescent="0.2">
      <c r="A34" s="793"/>
      <c r="B34" s="794"/>
      <c r="C34" s="799" t="s">
        <v>368</v>
      </c>
      <c r="D34" s="802"/>
      <c r="E34" s="802"/>
      <c r="F34" s="1012">
        <v>732</v>
      </c>
      <c r="G34" s="1013">
        <v>11.573122529644268</v>
      </c>
      <c r="H34" s="1006">
        <v>2585</v>
      </c>
      <c r="I34" s="1007">
        <v>12.744663018291181</v>
      </c>
      <c r="J34" s="1007">
        <v>30.394197292069666</v>
      </c>
      <c r="K34" s="795"/>
      <c r="L34" s="793"/>
    </row>
    <row r="35" spans="1:31" s="796" customFormat="1" ht="17.25" customHeight="1" x14ac:dyDescent="0.2">
      <c r="A35" s="793"/>
      <c r="B35" s="794"/>
      <c r="C35" s="782" t="s">
        <v>474</v>
      </c>
      <c r="D35" s="803"/>
      <c r="E35" s="803"/>
      <c r="F35" s="1012">
        <v>6162</v>
      </c>
      <c r="G35" s="1013">
        <v>28.759451134136093</v>
      </c>
      <c r="H35" s="1006">
        <v>52023</v>
      </c>
      <c r="I35" s="1007">
        <v>43.169748066518402</v>
      </c>
      <c r="J35" s="1007">
        <v>42.169213617054254</v>
      </c>
      <c r="K35" s="795"/>
      <c r="L35" s="793"/>
    </row>
    <row r="36" spans="1:31" s="796" customFormat="1" ht="17.25" customHeight="1" x14ac:dyDescent="0.2">
      <c r="A36" s="793"/>
      <c r="B36" s="794"/>
      <c r="C36" s="782" t="s">
        <v>475</v>
      </c>
      <c r="D36" s="787"/>
      <c r="E36" s="787"/>
      <c r="F36" s="1012">
        <v>1474</v>
      </c>
      <c r="G36" s="1013">
        <v>19.817155149233663</v>
      </c>
      <c r="H36" s="1006">
        <v>85665</v>
      </c>
      <c r="I36" s="1007">
        <v>35.214683575524639</v>
      </c>
      <c r="J36" s="1007">
        <v>25.784462732737907</v>
      </c>
      <c r="K36" s="795"/>
      <c r="L36" s="793"/>
    </row>
    <row r="37" spans="1:31" s="796" customFormat="1" ht="17.25" customHeight="1" x14ac:dyDescent="0.2">
      <c r="A37" s="793"/>
      <c r="B37" s="794"/>
      <c r="C37" s="782" t="s">
        <v>476</v>
      </c>
      <c r="D37" s="372"/>
      <c r="E37" s="787"/>
      <c r="F37" s="1012">
        <v>168</v>
      </c>
      <c r="G37" s="1013">
        <v>28.046744574290482</v>
      </c>
      <c r="H37" s="1006">
        <v>3469</v>
      </c>
      <c r="I37" s="1007">
        <v>31.819849568886443</v>
      </c>
      <c r="J37" s="1007">
        <v>58.146439896223654</v>
      </c>
      <c r="K37" s="795"/>
      <c r="L37" s="793"/>
      <c r="M37" s="1016"/>
      <c r="N37" s="1016"/>
      <c r="O37" s="1016"/>
      <c r="P37" s="1016"/>
      <c r="Q37" s="1016"/>
      <c r="R37" s="1016"/>
      <c r="S37" s="1016"/>
      <c r="T37" s="1016"/>
      <c r="U37" s="1016"/>
      <c r="V37" s="1016"/>
      <c r="W37" s="1016"/>
      <c r="X37" s="1016"/>
      <c r="Y37" s="1016"/>
      <c r="Z37" s="1016"/>
      <c r="AA37" s="1016"/>
      <c r="AB37" s="1016"/>
      <c r="AC37" s="1016"/>
      <c r="AD37" s="1016"/>
      <c r="AE37" s="1016"/>
    </row>
    <row r="38" spans="1:31" s="796" customFormat="1" ht="17.25" customHeight="1" x14ac:dyDescent="0.2">
      <c r="A38" s="793"/>
      <c r="B38" s="794"/>
      <c r="C38" s="799" t="s">
        <v>369</v>
      </c>
      <c r="D38" s="785"/>
      <c r="E38" s="785"/>
      <c r="F38" s="1012">
        <v>972</v>
      </c>
      <c r="G38" s="1013">
        <v>25.565491846396633</v>
      </c>
      <c r="H38" s="1006">
        <v>15727</v>
      </c>
      <c r="I38" s="1007">
        <v>30.138167602475903</v>
      </c>
      <c r="J38" s="1007">
        <v>30.443186876073167</v>
      </c>
      <c r="K38" s="795"/>
      <c r="L38" s="793"/>
      <c r="M38" s="1016"/>
      <c r="N38" s="1016"/>
      <c r="O38" s="1016"/>
      <c r="P38" s="1016"/>
      <c r="Q38" s="1016"/>
      <c r="R38" s="1016"/>
      <c r="S38" s="1016"/>
      <c r="T38" s="1016"/>
      <c r="U38" s="1016"/>
      <c r="V38" s="1016"/>
      <c r="W38" s="1016"/>
      <c r="X38" s="1016"/>
      <c r="Y38" s="1016"/>
      <c r="Z38" s="1016"/>
      <c r="AA38" s="1016"/>
      <c r="AB38" s="1016"/>
      <c r="AC38" s="1016"/>
      <c r="AD38" s="1016"/>
      <c r="AE38" s="1016"/>
    </row>
    <row r="39" spans="1:31" s="796" customFormat="1" ht="17.25" customHeight="1" x14ac:dyDescent="0.2">
      <c r="A39" s="793"/>
      <c r="B39" s="794"/>
      <c r="C39" s="799" t="s">
        <v>370</v>
      </c>
      <c r="D39" s="785"/>
      <c r="E39" s="785"/>
      <c r="F39" s="1012">
        <v>3706</v>
      </c>
      <c r="G39" s="1013">
        <v>25.062554946912829</v>
      </c>
      <c r="H39" s="1006">
        <v>82333</v>
      </c>
      <c r="I39" s="1007">
        <v>35.919081398494015</v>
      </c>
      <c r="J39" s="1007">
        <v>39.394179733521327</v>
      </c>
      <c r="K39" s="795"/>
      <c r="L39" s="793"/>
      <c r="M39" s="1016"/>
      <c r="N39" s="1016"/>
      <c r="O39" s="1016"/>
      <c r="P39" s="1016"/>
      <c r="Q39" s="1016"/>
      <c r="R39" s="1016"/>
      <c r="S39" s="1016"/>
      <c r="T39" s="1016"/>
      <c r="U39" s="1016"/>
      <c r="V39" s="1016"/>
      <c r="W39" s="1016"/>
      <c r="X39" s="1016"/>
      <c r="Y39" s="1016"/>
      <c r="Z39" s="1016"/>
      <c r="AA39" s="1016"/>
      <c r="AB39" s="1016"/>
      <c r="AC39" s="1016"/>
      <c r="AD39" s="1016"/>
      <c r="AE39" s="1016"/>
    </row>
    <row r="40" spans="1:31" s="796" customFormat="1" ht="17.25" customHeight="1" x14ac:dyDescent="0.2">
      <c r="A40" s="793"/>
      <c r="B40" s="794"/>
      <c r="C40" s="799" t="s">
        <v>477</v>
      </c>
      <c r="D40" s="783"/>
      <c r="E40" s="783"/>
      <c r="F40" s="1012">
        <v>419</v>
      </c>
      <c r="G40" s="1013">
        <v>13.573048266925818</v>
      </c>
      <c r="H40" s="1006">
        <v>4554</v>
      </c>
      <c r="I40" s="1007">
        <v>22.562425683709868</v>
      </c>
      <c r="J40" s="1007">
        <v>35.903820816864247</v>
      </c>
      <c r="K40" s="795"/>
      <c r="L40" s="793"/>
      <c r="M40" s="1016"/>
      <c r="N40" s="1016"/>
      <c r="O40" s="1016"/>
      <c r="P40" s="1016"/>
      <c r="Q40" s="1016"/>
      <c r="R40" s="1016"/>
      <c r="S40" s="1016"/>
      <c r="T40" s="1016"/>
      <c r="U40" s="1016"/>
      <c r="V40" s="1016"/>
      <c r="W40" s="1016"/>
      <c r="X40" s="1016"/>
      <c r="Y40" s="1016"/>
      <c r="Z40" s="1016"/>
      <c r="AA40" s="1016"/>
      <c r="AB40" s="1016"/>
      <c r="AC40" s="1016"/>
      <c r="AD40" s="1016"/>
      <c r="AE40" s="1016"/>
    </row>
    <row r="41" spans="1:31" s="796" customFormat="1" ht="17.25" customHeight="1" x14ac:dyDescent="0.2">
      <c r="A41" s="793"/>
      <c r="B41" s="794"/>
      <c r="C41" s="799" t="s">
        <v>371</v>
      </c>
      <c r="D41" s="783"/>
      <c r="E41" s="783"/>
      <c r="F41" s="1012">
        <v>2068</v>
      </c>
      <c r="G41" s="1013">
        <v>15.415579575102498</v>
      </c>
      <c r="H41" s="1006">
        <v>17610</v>
      </c>
      <c r="I41" s="1007">
        <v>24.779433492338214</v>
      </c>
      <c r="J41" s="1007">
        <v>32.572288472458702</v>
      </c>
      <c r="K41" s="795"/>
      <c r="L41" s="793"/>
      <c r="M41" s="1016"/>
      <c r="N41" s="1016"/>
      <c r="O41" s="1016"/>
      <c r="P41" s="1016"/>
      <c r="Q41" s="1016"/>
      <c r="R41" s="1016"/>
      <c r="S41" s="1016"/>
      <c r="T41" s="1016"/>
      <c r="U41" s="1016"/>
      <c r="V41" s="1016"/>
      <c r="W41" s="1016"/>
      <c r="X41" s="1016"/>
      <c r="Y41" s="1016"/>
      <c r="Z41" s="1016"/>
      <c r="AA41" s="1016"/>
      <c r="AB41" s="1016"/>
      <c r="AC41" s="1016"/>
      <c r="AD41" s="1016"/>
      <c r="AE41" s="1016"/>
    </row>
    <row r="42" spans="1:31" s="524" customFormat="1" ht="17.25" customHeight="1" x14ac:dyDescent="0.2">
      <c r="A42" s="793"/>
      <c r="B42" s="794"/>
      <c r="C42" s="799" t="s">
        <v>407</v>
      </c>
      <c r="D42" s="783"/>
      <c r="E42" s="783"/>
      <c r="F42" s="1017">
        <v>8</v>
      </c>
      <c r="G42" s="1013">
        <v>53.333333333333336</v>
      </c>
      <c r="H42" s="1006">
        <v>3</v>
      </c>
      <c r="I42" s="1007">
        <v>3.225806451612903</v>
      </c>
      <c r="J42" s="1007">
        <v>166.66666666666666</v>
      </c>
      <c r="K42" s="795"/>
      <c r="L42" s="793"/>
      <c r="M42" s="1018"/>
      <c r="N42" s="1018"/>
      <c r="O42" s="1018"/>
      <c r="P42" s="1018"/>
      <c r="Q42" s="1018"/>
      <c r="R42" s="1018"/>
      <c r="S42" s="1018"/>
      <c r="T42" s="1018"/>
      <c r="U42" s="1018"/>
      <c r="V42" s="1018"/>
      <c r="W42" s="1018"/>
      <c r="X42" s="1018"/>
      <c r="Y42" s="1018"/>
      <c r="Z42" s="1018"/>
      <c r="AA42" s="1018"/>
      <c r="AB42" s="1018"/>
      <c r="AC42" s="1018"/>
      <c r="AD42" s="1018"/>
      <c r="AE42" s="1018"/>
    </row>
    <row r="43" spans="1:31" s="402" customFormat="1" ht="13.5" customHeight="1" x14ac:dyDescent="0.2">
      <c r="A43" s="522"/>
      <c r="B43" s="523"/>
      <c r="C43" s="533" t="s">
        <v>491</v>
      </c>
      <c r="D43" s="534"/>
      <c r="E43" s="534"/>
      <c r="F43" s="1019"/>
      <c r="G43" s="1019"/>
      <c r="H43" s="1019"/>
      <c r="I43" s="1019"/>
      <c r="J43" s="1020"/>
      <c r="K43" s="1021"/>
      <c r="L43" s="522"/>
      <c r="M43" s="528"/>
      <c r="N43" s="528"/>
      <c r="O43" s="528"/>
      <c r="P43" s="528"/>
      <c r="Q43" s="528"/>
      <c r="R43" s="528"/>
      <c r="S43" s="528"/>
      <c r="T43" s="528"/>
      <c r="U43" s="528"/>
      <c r="V43" s="528"/>
      <c r="W43" s="528"/>
      <c r="X43" s="528"/>
      <c r="Y43" s="528"/>
      <c r="Z43" s="528"/>
      <c r="AA43" s="528"/>
      <c r="AB43" s="528"/>
      <c r="AC43" s="528"/>
      <c r="AD43" s="528"/>
      <c r="AE43" s="528"/>
    </row>
    <row r="44" spans="1:31" ht="39" customHeight="1" x14ac:dyDescent="0.2">
      <c r="A44" s="367"/>
      <c r="B44" s="435"/>
      <c r="C44" s="1555" t="s">
        <v>478</v>
      </c>
      <c r="D44" s="1555"/>
      <c r="E44" s="1555"/>
      <c r="F44" s="1555"/>
      <c r="G44" s="1555"/>
      <c r="H44" s="1555"/>
      <c r="I44" s="1555"/>
      <c r="J44" s="1555"/>
      <c r="K44" s="1555"/>
      <c r="L44" s="133"/>
      <c r="M44" s="134"/>
      <c r="N44" s="134"/>
      <c r="O44" s="134"/>
      <c r="P44" s="134"/>
      <c r="Q44" s="134"/>
      <c r="R44" s="134"/>
      <c r="S44" s="1022"/>
      <c r="T44" s="397"/>
      <c r="U44" s="397"/>
      <c r="V44" s="397"/>
      <c r="W44" s="1023"/>
      <c r="X44" s="397"/>
      <c r="Y44" s="397"/>
      <c r="Z44" s="397"/>
      <c r="AA44" s="397"/>
      <c r="AB44" s="397"/>
      <c r="AC44" s="397"/>
      <c r="AD44" s="397"/>
      <c r="AE44" s="397"/>
    </row>
    <row r="45" spans="1:31" s="402" customFormat="1" ht="13.5" customHeight="1" x14ac:dyDescent="0.2">
      <c r="A45" s="398"/>
      <c r="B45" s="527">
        <v>12</v>
      </c>
      <c r="C45" s="1563">
        <v>42644</v>
      </c>
      <c r="D45" s="1563"/>
      <c r="E45" s="991"/>
      <c r="F45" s="133"/>
      <c r="G45" s="133"/>
      <c r="H45" s="133"/>
      <c r="I45" s="133"/>
      <c r="J45" s="133"/>
      <c r="K45" s="526"/>
      <c r="L45" s="398"/>
      <c r="M45" s="528"/>
      <c r="N45" s="528"/>
      <c r="O45" s="528"/>
      <c r="P45" s="528"/>
      <c r="Q45" s="528"/>
      <c r="R45" s="528"/>
      <c r="S45" s="528"/>
      <c r="T45" s="528"/>
      <c r="U45" s="528"/>
      <c r="V45" s="528"/>
      <c r="W45" s="528"/>
      <c r="X45" s="528"/>
      <c r="Y45" s="528"/>
      <c r="Z45" s="528"/>
      <c r="AA45" s="528"/>
      <c r="AB45" s="528"/>
      <c r="AC45" s="528"/>
      <c r="AD45" s="528"/>
      <c r="AE45" s="528"/>
    </row>
    <row r="46" spans="1:31" x14ac:dyDescent="0.2">
      <c r="A46" s="528"/>
      <c r="B46" s="529"/>
      <c r="C46" s="530"/>
      <c r="D46" s="134"/>
      <c r="E46" s="134"/>
      <c r="F46" s="134"/>
      <c r="G46" s="134"/>
      <c r="H46" s="134"/>
      <c r="I46" s="134"/>
      <c r="J46" s="134"/>
      <c r="K46" s="531"/>
      <c r="L46" s="528"/>
      <c r="M46" s="1024"/>
      <c r="N46" s="397"/>
      <c r="O46" s="397"/>
      <c r="P46" s="397"/>
      <c r="Q46" s="397"/>
      <c r="R46" s="397"/>
      <c r="S46" s="397"/>
      <c r="T46" s="397"/>
      <c r="U46" s="397"/>
      <c r="V46" s="397"/>
      <c r="W46" s="397"/>
      <c r="X46" s="397"/>
      <c r="Y46" s="397"/>
      <c r="Z46" s="397"/>
      <c r="AA46" s="397"/>
      <c r="AB46" s="397"/>
      <c r="AC46" s="397"/>
      <c r="AD46" s="397"/>
      <c r="AE46" s="397"/>
    </row>
    <row r="47" spans="1:31" x14ac:dyDescent="0.2">
      <c r="A47" s="397"/>
      <c r="B47" s="397"/>
      <c r="C47" s="397"/>
      <c r="D47" s="397"/>
      <c r="E47" s="397"/>
      <c r="F47" s="1025"/>
      <c r="G47" s="1025"/>
      <c r="H47" s="1025"/>
      <c r="I47" s="1025"/>
      <c r="J47" s="1026"/>
      <c r="K47" s="1024"/>
      <c r="L47" s="1027"/>
      <c r="M47" s="1024"/>
      <c r="N47" s="397"/>
      <c r="O47" s="397"/>
      <c r="P47" s="397"/>
      <c r="Q47" s="397"/>
      <c r="R47" s="397"/>
      <c r="S47" s="397"/>
      <c r="T47" s="397"/>
      <c r="U47" s="397"/>
      <c r="V47" s="397"/>
      <c r="W47" s="397"/>
      <c r="X47" s="397"/>
      <c r="Y47" s="397"/>
      <c r="Z47" s="397"/>
      <c r="AA47" s="397"/>
      <c r="AB47" s="397"/>
      <c r="AC47" s="397"/>
      <c r="AD47" s="397"/>
      <c r="AE47" s="397"/>
    </row>
    <row r="48" spans="1:31" x14ac:dyDescent="0.2">
      <c r="J48" s="1024"/>
      <c r="K48" s="1024"/>
      <c r="L48" s="1024"/>
      <c r="M48" s="1024"/>
      <c r="N48" s="1028"/>
      <c r="O48" s="397"/>
      <c r="P48" s="397"/>
      <c r="Q48" s="397"/>
      <c r="R48" s="397"/>
      <c r="S48" s="397"/>
      <c r="T48" s="397"/>
      <c r="U48" s="397"/>
      <c r="V48" s="397"/>
      <c r="W48" s="397"/>
      <c r="X48" s="397"/>
      <c r="Y48" s="397"/>
      <c r="Z48" s="397"/>
      <c r="AA48" s="397"/>
      <c r="AB48" s="397"/>
      <c r="AC48" s="397"/>
      <c r="AD48" s="397"/>
      <c r="AE48" s="397"/>
    </row>
    <row r="49" spans="7:31" x14ac:dyDescent="0.2">
      <c r="J49" s="1024"/>
      <c r="K49" s="1024"/>
      <c r="L49" s="1024"/>
      <c r="M49" s="1024"/>
      <c r="N49" s="397"/>
      <c r="O49" s="397"/>
      <c r="P49" s="397"/>
      <c r="Q49" s="397"/>
      <c r="R49" s="397"/>
      <c r="S49" s="397"/>
      <c r="T49" s="397"/>
      <c r="U49" s="397"/>
      <c r="V49" s="397"/>
      <c r="W49" s="397"/>
      <c r="X49" s="397"/>
      <c r="Y49" s="397"/>
      <c r="Z49" s="397"/>
      <c r="AA49" s="397"/>
      <c r="AB49" s="397"/>
      <c r="AC49" s="397"/>
      <c r="AD49" s="397"/>
      <c r="AE49" s="397"/>
    </row>
    <row r="50" spans="7:31" x14ac:dyDescent="0.2">
      <c r="J50" s="1024"/>
      <c r="K50" s="1024"/>
      <c r="L50" s="1024"/>
      <c r="M50" s="1024"/>
      <c r="N50" s="397"/>
      <c r="O50" s="397"/>
      <c r="P50" s="397"/>
      <c r="Q50" s="397"/>
      <c r="R50" s="397"/>
      <c r="S50" s="397"/>
      <c r="T50" s="397"/>
      <c r="U50" s="397"/>
      <c r="V50" s="397"/>
      <c r="W50" s="397"/>
      <c r="X50" s="397"/>
      <c r="Y50" s="397"/>
      <c r="Z50" s="397"/>
      <c r="AA50" s="397"/>
      <c r="AB50" s="397"/>
      <c r="AC50" s="397"/>
      <c r="AD50" s="397"/>
      <c r="AE50" s="397"/>
    </row>
    <row r="51" spans="7:31" x14ac:dyDescent="0.2">
      <c r="J51" s="1024"/>
      <c r="K51" s="1024"/>
      <c r="L51" s="1024"/>
      <c r="M51" s="1024"/>
      <c r="N51" s="397"/>
      <c r="O51" s="397"/>
      <c r="P51" s="397"/>
      <c r="Q51" s="397"/>
      <c r="R51" s="397"/>
      <c r="S51" s="397"/>
      <c r="T51" s="397"/>
      <c r="U51" s="397"/>
      <c r="V51" s="397"/>
      <c r="W51" s="397"/>
      <c r="X51" s="397"/>
      <c r="Y51" s="397"/>
      <c r="Z51" s="397"/>
      <c r="AA51" s="397"/>
      <c r="AB51" s="397"/>
      <c r="AC51" s="397"/>
      <c r="AD51" s="397"/>
      <c r="AE51" s="397"/>
    </row>
    <row r="52" spans="7:31" x14ac:dyDescent="0.2">
      <c r="J52" s="1024"/>
      <c r="K52" s="1024"/>
      <c r="L52" s="1024"/>
      <c r="M52" s="1024"/>
    </row>
    <row r="53" spans="7:31" x14ac:dyDescent="0.2">
      <c r="J53" s="1024"/>
      <c r="K53" s="1024"/>
      <c r="L53" s="1024"/>
      <c r="M53" s="1024"/>
    </row>
    <row r="54" spans="7:31" x14ac:dyDescent="0.2">
      <c r="J54" s="1029"/>
      <c r="K54" s="1024"/>
      <c r="L54" s="1024"/>
      <c r="M54" s="1024"/>
    </row>
    <row r="55" spans="7:31" x14ac:dyDescent="0.2">
      <c r="J55" s="1024"/>
      <c r="K55" s="1024"/>
      <c r="L55" s="1024"/>
      <c r="M55" s="1024"/>
    </row>
    <row r="56" spans="7:31" x14ac:dyDescent="0.2">
      <c r="J56" s="1024"/>
      <c r="K56" s="1024"/>
      <c r="L56" s="1024"/>
      <c r="M56" s="1024"/>
    </row>
    <row r="57" spans="7:31" x14ac:dyDescent="0.2">
      <c r="J57" s="1024"/>
      <c r="K57" s="1024"/>
      <c r="L57" s="1024"/>
      <c r="M57" s="1024"/>
    </row>
    <row r="58" spans="7:31" x14ac:dyDescent="0.2">
      <c r="J58" s="1024"/>
      <c r="K58" s="1024"/>
      <c r="L58" s="1024"/>
    </row>
    <row r="64" spans="7:31" x14ac:dyDescent="0.2">
      <c r="G64" s="377"/>
    </row>
  </sheetData>
  <mergeCells count="11">
    <mergeCell ref="C8:D8"/>
    <mergeCell ref="C44:K44"/>
    <mergeCell ref="C45:D45"/>
    <mergeCell ref="C1:D1"/>
    <mergeCell ref="J1:K1"/>
    <mergeCell ref="J2:J3"/>
    <mergeCell ref="C4:J4"/>
    <mergeCell ref="C6:D7"/>
    <mergeCell ref="F6:G6"/>
    <mergeCell ref="H6:I6"/>
    <mergeCell ref="J6:J7"/>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sheetPr>
  <dimension ref="A1:O87"/>
  <sheetViews>
    <sheetView showGridLines="0" zoomScaleNormal="100" workbookViewId="0"/>
  </sheetViews>
  <sheetFormatPr defaultRowHeight="12.75" x14ac:dyDescent="0.2"/>
  <cols>
    <col min="1" max="1" width="1" style="154" customWidth="1"/>
    <col min="2" max="2" width="2.42578125" style="154" customWidth="1"/>
    <col min="3" max="3" width="6.42578125" style="154" customWidth="1"/>
    <col min="4" max="4" width="19.42578125" style="154" customWidth="1"/>
    <col min="5" max="13" width="7.85546875" style="154" customWidth="1"/>
    <col min="14" max="14" width="2.5703125" style="154" customWidth="1"/>
    <col min="15" max="15" width="1" style="154" customWidth="1"/>
    <col min="16" max="16384" width="9.140625" style="154"/>
  </cols>
  <sheetData>
    <row r="1" spans="1:15" ht="13.5" customHeight="1" x14ac:dyDescent="0.2">
      <c r="A1" s="153"/>
      <c r="B1" s="1579" t="s">
        <v>389</v>
      </c>
      <c r="C1" s="1579"/>
      <c r="D1" s="1579"/>
      <c r="E1" s="1579"/>
      <c r="F1" s="210"/>
      <c r="G1" s="210"/>
      <c r="H1" s="210"/>
      <c r="I1" s="210"/>
      <c r="J1" s="210"/>
      <c r="K1" s="210"/>
      <c r="L1" s="210"/>
      <c r="M1" s="210"/>
      <c r="N1" s="210"/>
      <c r="O1" s="973"/>
    </row>
    <row r="2" spans="1:15" ht="6" customHeight="1" x14ac:dyDescent="0.2">
      <c r="A2" s="153"/>
      <c r="B2" s="151"/>
      <c r="C2" s="151"/>
      <c r="D2" s="151"/>
      <c r="E2" s="151"/>
      <c r="F2" s="151"/>
      <c r="G2" s="151"/>
      <c r="H2" s="151"/>
      <c r="I2" s="151"/>
      <c r="J2" s="151"/>
      <c r="K2" s="151"/>
      <c r="L2" s="151"/>
      <c r="M2" s="151"/>
      <c r="N2" s="211"/>
      <c r="O2" s="973"/>
    </row>
    <row r="3" spans="1:15" ht="11.25" customHeight="1" thickBot="1" x14ac:dyDescent="0.25">
      <c r="A3" s="153"/>
      <c r="B3" s="155"/>
      <c r="C3" s="155"/>
      <c r="D3" s="155"/>
      <c r="E3" s="155"/>
      <c r="F3" s="155"/>
      <c r="G3" s="155"/>
      <c r="H3" s="155"/>
      <c r="I3" s="155"/>
      <c r="J3" s="155"/>
      <c r="K3" s="155"/>
      <c r="L3" s="155"/>
      <c r="M3" s="1063" t="s">
        <v>70</v>
      </c>
      <c r="N3" s="212"/>
      <c r="O3" s="973"/>
    </row>
    <row r="4" spans="1:15" s="977" customFormat="1" ht="13.5" customHeight="1" thickBot="1" x14ac:dyDescent="0.25">
      <c r="A4" s="974"/>
      <c r="B4" s="975"/>
      <c r="C4" s="1061" t="s">
        <v>450</v>
      </c>
      <c r="D4" s="1062"/>
      <c r="E4" s="1062"/>
      <c r="F4" s="1062"/>
      <c r="G4" s="1062"/>
      <c r="H4" s="1062"/>
      <c r="I4" s="1062"/>
      <c r="J4" s="1062"/>
      <c r="K4" s="1062"/>
      <c r="L4" s="1062"/>
      <c r="M4" s="358"/>
      <c r="N4" s="212"/>
      <c r="O4" s="976"/>
    </row>
    <row r="5" spans="1:15" s="981" customFormat="1" ht="5.25" customHeight="1" x14ac:dyDescent="0.2">
      <c r="A5" s="978"/>
      <c r="B5" s="185"/>
      <c r="C5" s="979"/>
      <c r="D5" s="979"/>
      <c r="E5" s="979"/>
      <c r="F5" s="979"/>
      <c r="G5" s="979"/>
      <c r="H5" s="979"/>
      <c r="I5" s="979"/>
      <c r="J5" s="979"/>
      <c r="K5" s="979"/>
      <c r="L5" s="979"/>
      <c r="M5" s="979"/>
      <c r="N5" s="212"/>
      <c r="O5" s="980"/>
    </row>
    <row r="6" spans="1:15" s="981" customFormat="1" ht="13.5" customHeight="1" x14ac:dyDescent="0.2">
      <c r="A6" s="978"/>
      <c r="B6" s="185"/>
      <c r="C6" s="982"/>
      <c r="D6" s="982"/>
      <c r="E6" s="1032">
        <v>2006</v>
      </c>
      <c r="F6" s="1032">
        <v>2007</v>
      </c>
      <c r="G6" s="1032">
        <v>2008</v>
      </c>
      <c r="H6" s="1032">
        <v>2009</v>
      </c>
      <c r="I6" s="1032">
        <v>2010</v>
      </c>
      <c r="J6" s="1032">
        <v>2011</v>
      </c>
      <c r="K6" s="1032">
        <v>2012</v>
      </c>
      <c r="L6" s="1032">
        <v>2013</v>
      </c>
      <c r="M6" s="1032">
        <v>2014</v>
      </c>
      <c r="N6" s="212"/>
      <c r="O6" s="980"/>
    </row>
    <row r="7" spans="1:15" s="981" customFormat="1" ht="3" customHeight="1" x14ac:dyDescent="0.2">
      <c r="A7" s="978"/>
      <c r="B7" s="185"/>
      <c r="C7" s="982"/>
      <c r="D7" s="982"/>
      <c r="E7" s="1034"/>
      <c r="F7" s="1034"/>
      <c r="G7" s="1034"/>
      <c r="H7" s="1057"/>
      <c r="I7" s="1035"/>
      <c r="J7" s="1036"/>
      <c r="K7" s="1037"/>
      <c r="L7" s="1037"/>
      <c r="M7" s="1037"/>
      <c r="N7" s="212"/>
      <c r="O7" s="980"/>
    </row>
    <row r="8" spans="1:15" s="1043" customFormat="1" ht="11.25" customHeight="1" x14ac:dyDescent="0.2">
      <c r="A8" s="1038"/>
      <c r="B8" s="1039"/>
      <c r="C8" s="1064" t="s">
        <v>393</v>
      </c>
      <c r="D8" s="1065"/>
      <c r="E8" s="1066">
        <v>330967</v>
      </c>
      <c r="F8" s="1066">
        <v>341720</v>
      </c>
      <c r="G8" s="1066">
        <v>343663</v>
      </c>
      <c r="H8" s="1066">
        <v>336378</v>
      </c>
      <c r="I8" s="1066">
        <v>283311</v>
      </c>
      <c r="J8" s="1066">
        <v>281015</v>
      </c>
      <c r="K8" s="1066">
        <v>268026</v>
      </c>
      <c r="L8" s="1066">
        <v>265860</v>
      </c>
      <c r="M8" s="1058">
        <v>270181</v>
      </c>
      <c r="N8" s="1067"/>
      <c r="O8" s="1042"/>
    </row>
    <row r="9" spans="1:15" s="1043" customFormat="1" ht="11.25" customHeight="1" x14ac:dyDescent="0.2">
      <c r="A9" s="1038"/>
      <c r="B9" s="1039"/>
      <c r="C9" s="1064" t="s">
        <v>394</v>
      </c>
      <c r="D9" s="1065"/>
      <c r="E9" s="1066">
        <v>384854</v>
      </c>
      <c r="F9" s="1066">
        <v>397332</v>
      </c>
      <c r="G9" s="1066">
        <v>400210</v>
      </c>
      <c r="H9" s="1066">
        <v>390129</v>
      </c>
      <c r="I9" s="1066">
        <v>337570</v>
      </c>
      <c r="J9" s="1066">
        <v>334499</v>
      </c>
      <c r="K9" s="1066">
        <v>319177</v>
      </c>
      <c r="L9" s="1066">
        <v>315112</v>
      </c>
      <c r="M9" s="1058">
        <v>318886</v>
      </c>
      <c r="N9" s="983"/>
      <c r="O9" s="1042"/>
    </row>
    <row r="10" spans="1:15" s="1043" customFormat="1" ht="11.25" customHeight="1" x14ac:dyDescent="0.2">
      <c r="A10" s="1038"/>
      <c r="B10" s="1039"/>
      <c r="C10" s="1040" t="s">
        <v>488</v>
      </c>
      <c r="D10" s="1041"/>
      <c r="E10" s="1058">
        <v>2990993</v>
      </c>
      <c r="F10" s="1058">
        <v>3094177</v>
      </c>
      <c r="G10" s="1058">
        <v>3138017</v>
      </c>
      <c r="H10" s="1058">
        <v>2998781</v>
      </c>
      <c r="I10" s="1058">
        <v>2779077</v>
      </c>
      <c r="J10" s="1058">
        <v>2735237</v>
      </c>
      <c r="K10" s="1058">
        <v>2559732</v>
      </c>
      <c r="L10" s="1058">
        <v>2555676</v>
      </c>
      <c r="M10" s="1058">
        <v>2636881</v>
      </c>
      <c r="N10" s="983"/>
      <c r="O10" s="1042"/>
    </row>
    <row r="11" spans="1:15" s="1043" customFormat="1" ht="11.25" customHeight="1" x14ac:dyDescent="0.2">
      <c r="A11" s="1038"/>
      <c r="B11" s="1039"/>
      <c r="C11" s="1040" t="s">
        <v>546</v>
      </c>
      <c r="D11" s="1041"/>
      <c r="E11" s="1058">
        <v>2765576</v>
      </c>
      <c r="F11" s="1058">
        <v>2848902</v>
      </c>
      <c r="G11" s="1058">
        <v>2894365</v>
      </c>
      <c r="H11" s="1058">
        <v>2759400</v>
      </c>
      <c r="I11" s="1058">
        <v>2599509</v>
      </c>
      <c r="J11" s="1058">
        <v>2553741</v>
      </c>
      <c r="K11" s="1058">
        <v>2387386</v>
      </c>
      <c r="L11" s="1058">
        <v>2384121</v>
      </c>
      <c r="M11" s="1058">
        <v>2458163</v>
      </c>
      <c r="N11" s="983"/>
      <c r="O11" s="1042"/>
    </row>
    <row r="12" spans="1:15" s="1049" customFormat="1" ht="11.25" customHeight="1" x14ac:dyDescent="0.2">
      <c r="A12" s="1044"/>
      <c r="B12" s="1045"/>
      <c r="C12" s="1046" t="s">
        <v>489</v>
      </c>
      <c r="D12" s="1047"/>
      <c r="E12" s="1059"/>
      <c r="F12" s="1059"/>
      <c r="G12" s="1059"/>
      <c r="H12" s="1059"/>
      <c r="I12" s="1059"/>
      <c r="J12" s="1059"/>
      <c r="K12" s="1059"/>
      <c r="L12" s="1059"/>
      <c r="M12" s="1059"/>
      <c r="N12" s="1073"/>
      <c r="O12" s="1048"/>
    </row>
    <row r="13" spans="1:15" s="1049" customFormat="1" ht="11.25" customHeight="1" x14ac:dyDescent="0.2">
      <c r="A13" s="1044"/>
      <c r="B13" s="1045"/>
      <c r="D13" s="1046" t="s">
        <v>451</v>
      </c>
      <c r="E13" s="1059">
        <v>789.21641020299899</v>
      </c>
      <c r="F13" s="1059">
        <v>808.47849558853909</v>
      </c>
      <c r="G13" s="1059">
        <v>846.1337237422581</v>
      </c>
      <c r="H13" s="1059">
        <v>870.33975224698497</v>
      </c>
      <c r="I13" s="1059">
        <v>900.04</v>
      </c>
      <c r="J13" s="1059">
        <v>906.11</v>
      </c>
      <c r="K13" s="1059">
        <v>915.01</v>
      </c>
      <c r="L13" s="1059">
        <v>912.18</v>
      </c>
      <c r="M13" s="1059">
        <v>909.49</v>
      </c>
      <c r="N13" s="983"/>
      <c r="O13" s="1048"/>
    </row>
    <row r="14" spans="1:15" s="1049" customFormat="1" ht="11.25" customHeight="1" x14ac:dyDescent="0.2">
      <c r="A14" s="1044"/>
      <c r="B14" s="1045"/>
      <c r="C14" s="1074"/>
      <c r="D14" s="1046" t="s">
        <v>452</v>
      </c>
      <c r="E14" s="1059">
        <v>565</v>
      </c>
      <c r="F14" s="1059">
        <v>583.36</v>
      </c>
      <c r="G14" s="1059">
        <v>600</v>
      </c>
      <c r="H14" s="1059">
        <v>615.5</v>
      </c>
      <c r="I14" s="1059">
        <v>634</v>
      </c>
      <c r="J14" s="1059">
        <v>641.92999999999995</v>
      </c>
      <c r="K14" s="1059">
        <v>641.92999999999995</v>
      </c>
      <c r="L14" s="1059">
        <v>641.92999999999995</v>
      </c>
      <c r="M14" s="1059">
        <v>641.92999999999995</v>
      </c>
      <c r="N14" s="983"/>
      <c r="O14" s="1048"/>
    </row>
    <row r="15" spans="1:15" s="1049" customFormat="1" ht="11.25" customHeight="1" x14ac:dyDescent="0.2">
      <c r="A15" s="1044"/>
      <c r="B15" s="1045"/>
      <c r="C15" s="1046" t="s">
        <v>490</v>
      </c>
      <c r="D15" s="1047"/>
      <c r="E15" s="1059"/>
      <c r="F15" s="1059"/>
      <c r="G15" s="1059"/>
      <c r="H15" s="1059"/>
      <c r="I15" s="1059"/>
      <c r="J15" s="1059"/>
      <c r="K15" s="1059"/>
      <c r="L15" s="1059"/>
      <c r="M15" s="1059"/>
      <c r="N15" s="1073"/>
      <c r="O15" s="1048"/>
    </row>
    <row r="16" spans="1:15" s="1049" customFormat="1" ht="11.25" customHeight="1" x14ac:dyDescent="0.2">
      <c r="A16" s="1044"/>
      <c r="B16" s="1045"/>
      <c r="D16" s="1046" t="s">
        <v>453</v>
      </c>
      <c r="E16" s="1059">
        <v>935.96967052376601</v>
      </c>
      <c r="F16" s="1059">
        <v>965.24629620701603</v>
      </c>
      <c r="G16" s="1059">
        <v>1010.3760072203901</v>
      </c>
      <c r="H16" s="1059">
        <v>1036.4416794790202</v>
      </c>
      <c r="I16" s="1059">
        <v>1076.26</v>
      </c>
      <c r="J16" s="1059">
        <v>1084.55</v>
      </c>
      <c r="K16" s="1059">
        <v>1095.5899999999999</v>
      </c>
      <c r="L16" s="1059">
        <v>1093.82</v>
      </c>
      <c r="M16" s="1059">
        <v>1093.21</v>
      </c>
      <c r="N16" s="1073"/>
      <c r="O16" s="1048"/>
    </row>
    <row r="17" spans="1:15" s="1049" customFormat="1" ht="11.25" customHeight="1" x14ac:dyDescent="0.2">
      <c r="A17" s="1044"/>
      <c r="B17" s="1045"/>
      <c r="C17" s="1046"/>
      <c r="D17" s="1047" t="s">
        <v>454</v>
      </c>
      <c r="E17" s="1059">
        <v>667</v>
      </c>
      <c r="F17" s="1059">
        <v>693</v>
      </c>
      <c r="G17" s="1059">
        <v>721.82</v>
      </c>
      <c r="H17" s="1059">
        <v>740</v>
      </c>
      <c r="I17" s="1059">
        <v>768.375</v>
      </c>
      <c r="J17" s="1059">
        <v>776</v>
      </c>
      <c r="K17" s="1059">
        <v>783.62</v>
      </c>
      <c r="L17" s="1059">
        <v>785.45</v>
      </c>
      <c r="M17" s="1059">
        <v>786.99</v>
      </c>
      <c r="N17" s="1073"/>
      <c r="O17" s="1048"/>
    </row>
    <row r="18" spans="1:15" s="1049" customFormat="1" ht="11.25" customHeight="1" x14ac:dyDescent="0.2">
      <c r="A18" s="1044"/>
      <c r="B18" s="1045"/>
      <c r="C18" s="1046" t="s">
        <v>496</v>
      </c>
      <c r="D18" s="1047"/>
      <c r="E18" s="1058">
        <v>2093110</v>
      </c>
      <c r="F18" s="1058">
        <v>2153028</v>
      </c>
      <c r="G18" s="1058">
        <v>2171074</v>
      </c>
      <c r="H18" s="1058">
        <v>2082235</v>
      </c>
      <c r="I18" s="1058">
        <v>2073784</v>
      </c>
      <c r="J18" s="1058">
        <v>2038354</v>
      </c>
      <c r="K18" s="1058">
        <v>1910957</v>
      </c>
      <c r="L18" s="1058">
        <v>1890511</v>
      </c>
      <c r="M18" s="1058">
        <v>1928307</v>
      </c>
      <c r="N18" s="1073"/>
      <c r="O18" s="1048"/>
    </row>
    <row r="19" spans="1:15" s="1081" customFormat="1" ht="10.5" customHeight="1" thickBot="1" x14ac:dyDescent="0.25">
      <c r="A19" s="1075"/>
      <c r="B19" s="1076"/>
      <c r="C19" s="1077" t="s">
        <v>497</v>
      </c>
      <c r="D19" s="1078"/>
      <c r="E19" s="1079"/>
      <c r="F19" s="1079"/>
      <c r="G19" s="1079"/>
      <c r="H19" s="1079"/>
      <c r="I19" s="1079"/>
      <c r="J19" s="1079"/>
      <c r="K19" s="1079"/>
      <c r="L19" s="1079"/>
      <c r="M19" s="1079"/>
      <c r="N19" s="1080"/>
      <c r="O19" s="1079"/>
    </row>
    <row r="20" spans="1:15" s="183" customFormat="1" ht="13.5" customHeight="1" thickBot="1" x14ac:dyDescent="0.25">
      <c r="A20" s="182"/>
      <c r="B20" s="156"/>
      <c r="C20" s="1061" t="s">
        <v>654</v>
      </c>
      <c r="D20" s="1062"/>
      <c r="E20" s="1062"/>
      <c r="F20" s="1062"/>
      <c r="G20" s="1062"/>
      <c r="H20" s="1062"/>
      <c r="I20" s="1062"/>
      <c r="J20" s="1062"/>
      <c r="K20" s="1062"/>
      <c r="L20" s="1062"/>
      <c r="M20" s="358"/>
      <c r="N20" s="983"/>
      <c r="O20" s="984"/>
    </row>
    <row r="21" spans="1:15" s="183" customFormat="1" ht="5.25" customHeight="1" x14ac:dyDescent="0.2">
      <c r="A21" s="182"/>
      <c r="B21" s="156"/>
      <c r="C21" s="184"/>
      <c r="D21" s="184"/>
      <c r="E21" s="184"/>
      <c r="F21" s="184"/>
      <c r="G21" s="184"/>
      <c r="H21" s="184"/>
      <c r="I21" s="184"/>
      <c r="J21" s="184"/>
      <c r="K21" s="184"/>
      <c r="L21" s="184"/>
      <c r="M21" s="184"/>
      <c r="N21" s="983"/>
      <c r="O21" s="984"/>
    </row>
    <row r="22" spans="1:15" s="183" customFormat="1" ht="13.5" customHeight="1" x14ac:dyDescent="0.2">
      <c r="A22" s="182"/>
      <c r="B22" s="156"/>
      <c r="C22" s="1581">
        <v>2014</v>
      </c>
      <c r="D22" s="1582"/>
      <c r="E22" s="1032" t="s">
        <v>498</v>
      </c>
      <c r="F22" s="1032" t="s">
        <v>492</v>
      </c>
      <c r="G22" s="1082" t="s">
        <v>499</v>
      </c>
      <c r="H22" s="1581">
        <v>2014</v>
      </c>
      <c r="I22" s="1583"/>
      <c r="J22" s="1582"/>
      <c r="K22" s="1032" t="s">
        <v>498</v>
      </c>
      <c r="L22" s="1032" t="s">
        <v>492</v>
      </c>
      <c r="M22" s="1082" t="s">
        <v>499</v>
      </c>
      <c r="N22" s="983"/>
      <c r="O22" s="984"/>
    </row>
    <row r="23" spans="1:15" s="1085" customFormat="1" ht="14.25" customHeight="1" x14ac:dyDescent="0.2">
      <c r="A23" s="1083"/>
      <c r="B23" s="1086"/>
      <c r="C23" s="1046" t="s">
        <v>59</v>
      </c>
      <c r="D23" s="1125"/>
      <c r="E23" s="1106">
        <v>1139.7257040183599</v>
      </c>
      <c r="F23" s="1106">
        <v>1378.34136474456</v>
      </c>
      <c r="G23" s="1107">
        <v>614430</v>
      </c>
      <c r="H23" s="1335" t="s">
        <v>556</v>
      </c>
      <c r="I23" s="1108"/>
      <c r="J23" s="1287"/>
      <c r="K23" s="1106">
        <v>786.13311106252706</v>
      </c>
      <c r="L23" s="1106">
        <v>1016.3284794490601</v>
      </c>
      <c r="M23" s="1107">
        <v>18296</v>
      </c>
      <c r="N23" s="1073"/>
      <c r="O23" s="1084"/>
    </row>
    <row r="24" spans="1:15" s="1085" customFormat="1" ht="11.25" customHeight="1" x14ac:dyDescent="0.2">
      <c r="A24" s="1083"/>
      <c r="B24" s="1086"/>
      <c r="C24" s="1074" t="s">
        <v>671</v>
      </c>
      <c r="D24" s="1046"/>
      <c r="E24" s="1106">
        <v>1139.7257040183599</v>
      </c>
      <c r="F24" s="1106">
        <v>1378.34136474456</v>
      </c>
      <c r="G24" s="1107">
        <v>614430</v>
      </c>
      <c r="H24" s="1286" t="s">
        <v>557</v>
      </c>
      <c r="I24" s="1287"/>
      <c r="J24" s="1114"/>
      <c r="K24" s="1110">
        <v>797.04427707199</v>
      </c>
      <c r="L24" s="1110">
        <v>1038.3192075015102</v>
      </c>
      <c r="M24" s="1111">
        <v>1653</v>
      </c>
      <c r="N24" s="1073"/>
      <c r="O24" s="1084"/>
    </row>
    <row r="25" spans="1:15" s="1085" customFormat="1" ht="9.75" customHeight="1" x14ac:dyDescent="0.2">
      <c r="A25" s="1083"/>
      <c r="B25" s="1086"/>
      <c r="C25" s="1112" t="s">
        <v>555</v>
      </c>
      <c r="D25" s="1109"/>
      <c r="E25" s="1290">
        <v>977.27382692497508</v>
      </c>
      <c r="F25" s="1290">
        <v>1157.2228382067601</v>
      </c>
      <c r="G25" s="1291">
        <v>30403</v>
      </c>
      <c r="H25" s="1286" t="s">
        <v>559</v>
      </c>
      <c r="I25" s="1287"/>
      <c r="J25" s="1287"/>
      <c r="K25" s="1110">
        <v>667.90865710560593</v>
      </c>
      <c r="L25" s="1110">
        <v>806.36711864406811</v>
      </c>
      <c r="M25" s="1111">
        <v>767</v>
      </c>
      <c r="N25" s="1073"/>
      <c r="O25" s="1084"/>
    </row>
    <row r="26" spans="1:15" s="1085" customFormat="1" ht="9.75" customHeight="1" x14ac:dyDescent="0.2">
      <c r="A26" s="1083"/>
      <c r="B26" s="1086"/>
      <c r="C26" s="1112" t="s">
        <v>59</v>
      </c>
      <c r="D26" s="1109"/>
      <c r="E26" s="1290">
        <v>1272.7371315828302</v>
      </c>
      <c r="F26" s="1290">
        <v>1560.57481254559</v>
      </c>
      <c r="G26" s="1291">
        <v>264571</v>
      </c>
      <c r="H26" s="1286" t="s">
        <v>561</v>
      </c>
      <c r="I26" s="1287"/>
      <c r="J26" s="1287"/>
      <c r="K26" s="1110">
        <v>777.473102040816</v>
      </c>
      <c r="L26" s="1110">
        <v>937.26395918367302</v>
      </c>
      <c r="M26" s="1111">
        <v>245</v>
      </c>
      <c r="N26" s="1073"/>
      <c r="O26" s="1084"/>
    </row>
    <row r="27" spans="1:15" s="1090" customFormat="1" ht="9.75" customHeight="1" x14ac:dyDescent="0.2">
      <c r="A27" s="1088"/>
      <c r="B27" s="1089"/>
      <c r="C27" s="1112" t="s">
        <v>558</v>
      </c>
      <c r="D27" s="1109"/>
      <c r="E27" s="1290">
        <v>938.65231793724411</v>
      </c>
      <c r="F27" s="1290">
        <v>1128.30363033403</v>
      </c>
      <c r="G27" s="1291">
        <v>37542</v>
      </c>
      <c r="H27" s="1286" t="s">
        <v>563</v>
      </c>
      <c r="I27" s="1287"/>
      <c r="J27" s="1287"/>
      <c r="K27" s="1110">
        <v>622.77355102040804</v>
      </c>
      <c r="L27" s="1110">
        <v>741.76093877551</v>
      </c>
      <c r="M27" s="1111">
        <v>245</v>
      </c>
      <c r="N27" s="983"/>
      <c r="O27" s="1060"/>
    </row>
    <row r="28" spans="1:15" s="1096" customFormat="1" ht="9.75" customHeight="1" x14ac:dyDescent="0.2">
      <c r="A28" s="1091"/>
      <c r="B28" s="1092"/>
      <c r="C28" s="1112" t="s">
        <v>560</v>
      </c>
      <c r="D28" s="1109"/>
      <c r="E28" s="1290">
        <v>743.95165848375495</v>
      </c>
      <c r="F28" s="1290">
        <v>896.51342815884504</v>
      </c>
      <c r="G28" s="1291">
        <v>13850</v>
      </c>
      <c r="H28" s="1286" t="s">
        <v>55</v>
      </c>
      <c r="I28" s="1287"/>
      <c r="J28" s="1287"/>
      <c r="K28" s="1110">
        <v>813.80370892018811</v>
      </c>
      <c r="L28" s="1110">
        <v>995.26721663313197</v>
      </c>
      <c r="M28" s="1111">
        <v>5964</v>
      </c>
      <c r="N28" s="1094"/>
      <c r="O28" s="1095"/>
    </row>
    <row r="29" spans="1:15" s="1096" customFormat="1" ht="9.75" customHeight="1" x14ac:dyDescent="0.2">
      <c r="A29" s="1091"/>
      <c r="B29" s="1092"/>
      <c r="C29" s="1112" t="s">
        <v>562</v>
      </c>
      <c r="D29" s="1109"/>
      <c r="E29" s="1290">
        <v>1393.0693701368702</v>
      </c>
      <c r="F29" s="1290">
        <v>1673.9069327762102</v>
      </c>
      <c r="G29" s="1291">
        <v>67729</v>
      </c>
      <c r="H29" s="1286" t="s">
        <v>566</v>
      </c>
      <c r="I29" s="1287"/>
      <c r="J29" s="1287"/>
      <c r="K29" s="1110">
        <v>1001.2016907844602</v>
      </c>
      <c r="L29" s="1110">
        <v>1613.0300913937499</v>
      </c>
      <c r="M29" s="1111">
        <v>2626</v>
      </c>
      <c r="N29" s="1094"/>
      <c r="O29" s="1095"/>
    </row>
    <row r="30" spans="1:15" s="1096" customFormat="1" ht="9.75" customHeight="1" x14ac:dyDescent="0.2">
      <c r="A30" s="1091"/>
      <c r="B30" s="1092"/>
      <c r="C30" s="1112" t="s">
        <v>564</v>
      </c>
      <c r="D30" s="1109"/>
      <c r="E30" s="1290">
        <v>1011.7591036396101</v>
      </c>
      <c r="F30" s="1290">
        <v>1187.9119627011901</v>
      </c>
      <c r="G30" s="1291">
        <v>45417</v>
      </c>
      <c r="H30" s="1286" t="s">
        <v>568</v>
      </c>
      <c r="I30" s="1287"/>
      <c r="J30" s="1287"/>
      <c r="K30" s="1110">
        <v>761.93326704545507</v>
      </c>
      <c r="L30" s="1110">
        <v>921.12062500000002</v>
      </c>
      <c r="M30" s="1111">
        <v>352</v>
      </c>
      <c r="N30" s="1094"/>
      <c r="O30" s="1095"/>
    </row>
    <row r="31" spans="1:15" s="1096" customFormat="1" ht="9.75" customHeight="1" x14ac:dyDescent="0.2">
      <c r="A31" s="1091"/>
      <c r="B31" s="1092"/>
      <c r="C31" s="1112" t="s">
        <v>565</v>
      </c>
      <c r="D31" s="1109"/>
      <c r="E31" s="1290">
        <v>918.73487121574112</v>
      </c>
      <c r="F31" s="1290">
        <v>1113.1345610910801</v>
      </c>
      <c r="G31" s="1291">
        <v>23023</v>
      </c>
      <c r="H31" s="1286" t="s">
        <v>570</v>
      </c>
      <c r="I31" s="1287"/>
      <c r="J31" s="1287"/>
      <c r="K31" s="1110">
        <v>699.28280259951305</v>
      </c>
      <c r="L31" s="1110">
        <v>867.96557270511801</v>
      </c>
      <c r="M31" s="1111">
        <v>1231</v>
      </c>
      <c r="N31" s="1094"/>
      <c r="O31" s="1095"/>
    </row>
    <row r="32" spans="1:15" s="1096" customFormat="1" ht="9.75" customHeight="1" x14ac:dyDescent="0.2">
      <c r="A32" s="1091"/>
      <c r="B32" s="1092"/>
      <c r="C32" s="1112" t="s">
        <v>567</v>
      </c>
      <c r="D32" s="1109"/>
      <c r="E32" s="1290">
        <v>1110.2038340527201</v>
      </c>
      <c r="F32" s="1290">
        <v>1289.36849570149</v>
      </c>
      <c r="G32" s="1291">
        <v>28033</v>
      </c>
      <c r="H32" s="1286" t="s">
        <v>571</v>
      </c>
      <c r="I32" s="1285"/>
      <c r="J32" s="1287"/>
      <c r="K32" s="1110">
        <v>664.20522842639605</v>
      </c>
      <c r="L32" s="1110">
        <v>782.61451776649699</v>
      </c>
      <c r="M32" s="1111">
        <v>788</v>
      </c>
      <c r="N32" s="1094"/>
      <c r="O32" s="1095"/>
    </row>
    <row r="33" spans="1:15" s="1096" customFormat="1" ht="9.75" customHeight="1" x14ac:dyDescent="0.2">
      <c r="A33" s="1091"/>
      <c r="B33" s="1092"/>
      <c r="C33" s="1112" t="s">
        <v>569</v>
      </c>
      <c r="D33" s="1109"/>
      <c r="E33" s="1290">
        <v>769.85026827309207</v>
      </c>
      <c r="F33" s="1290">
        <v>915.73897269076303</v>
      </c>
      <c r="G33" s="1291">
        <v>12450</v>
      </c>
      <c r="H33" s="1286" t="s">
        <v>573</v>
      </c>
      <c r="I33" s="1287"/>
      <c r="J33" s="1285"/>
      <c r="K33" s="1110">
        <v>744.17545003103714</v>
      </c>
      <c r="L33" s="1110">
        <v>872.32461824953407</v>
      </c>
      <c r="M33" s="1111">
        <v>1611</v>
      </c>
      <c r="N33" s="1094"/>
      <c r="O33" s="1095"/>
    </row>
    <row r="34" spans="1:15" s="1096" customFormat="1" ht="9.75" customHeight="1" x14ac:dyDescent="0.2">
      <c r="A34" s="1091"/>
      <c r="B34" s="1092"/>
      <c r="C34" s="1112" t="s">
        <v>572</v>
      </c>
      <c r="D34" s="1109"/>
      <c r="E34" s="1290">
        <v>1272.7372013443301</v>
      </c>
      <c r="F34" s="1290">
        <v>1439.55539260617</v>
      </c>
      <c r="G34" s="1291">
        <v>3273</v>
      </c>
      <c r="H34" s="1286" t="s">
        <v>575</v>
      </c>
      <c r="I34" s="1287"/>
      <c r="J34" s="1287"/>
      <c r="K34" s="1110">
        <v>627.27278688524598</v>
      </c>
      <c r="L34" s="1110">
        <v>779.228237704918</v>
      </c>
      <c r="M34" s="1111">
        <v>732</v>
      </c>
      <c r="N34" s="1094"/>
      <c r="O34" s="1095"/>
    </row>
    <row r="35" spans="1:15" s="1096" customFormat="1" ht="9.75" customHeight="1" x14ac:dyDescent="0.2">
      <c r="A35" s="1091"/>
      <c r="B35" s="1092"/>
      <c r="C35" s="1112" t="s">
        <v>574</v>
      </c>
      <c r="D35" s="1109"/>
      <c r="E35" s="1290">
        <v>868.40429494643706</v>
      </c>
      <c r="F35" s="1290">
        <v>1025.3029576152801</v>
      </c>
      <c r="G35" s="1291">
        <v>17176</v>
      </c>
      <c r="H35" s="1286" t="s">
        <v>577</v>
      </c>
      <c r="I35" s="1287"/>
      <c r="J35" s="1287"/>
      <c r="K35" s="1110">
        <v>665.46908724832201</v>
      </c>
      <c r="L35" s="1110">
        <v>798.09233557047003</v>
      </c>
      <c r="M35" s="1111">
        <v>1490</v>
      </c>
      <c r="N35" s="1094"/>
      <c r="O35" s="1095"/>
    </row>
    <row r="36" spans="1:15" s="1096" customFormat="1" ht="9.75" customHeight="1" x14ac:dyDescent="0.2">
      <c r="A36" s="1091"/>
      <c r="B36" s="1092"/>
      <c r="C36" s="1112" t="s">
        <v>576</v>
      </c>
      <c r="D36" s="1109"/>
      <c r="E36" s="1290">
        <v>872.54289812194509</v>
      </c>
      <c r="F36" s="1290">
        <v>1080.73411628505</v>
      </c>
      <c r="G36" s="1291">
        <v>7774</v>
      </c>
      <c r="H36" s="1286" t="s">
        <v>579</v>
      </c>
      <c r="I36" s="1287"/>
      <c r="J36" s="1287"/>
      <c r="K36" s="1110">
        <v>718.85008445945903</v>
      </c>
      <c r="L36" s="1110">
        <v>849.15692567567612</v>
      </c>
      <c r="M36" s="1111">
        <v>592</v>
      </c>
      <c r="N36" s="1094"/>
      <c r="O36" s="1095"/>
    </row>
    <row r="37" spans="1:15" s="1096" customFormat="1" ht="9.75" customHeight="1" x14ac:dyDescent="0.2">
      <c r="A37" s="1091"/>
      <c r="B37" s="1092"/>
      <c r="C37" s="1112" t="s">
        <v>578</v>
      </c>
      <c r="D37" s="1109"/>
      <c r="E37" s="1290">
        <v>809.50370730603913</v>
      </c>
      <c r="F37" s="1290">
        <v>941.83111965618605</v>
      </c>
      <c r="G37" s="1291">
        <v>4421</v>
      </c>
      <c r="H37" s="1335" t="s">
        <v>581</v>
      </c>
      <c r="I37" s="1108"/>
      <c r="J37" s="1287"/>
      <c r="K37" s="1106">
        <v>802.5754191410731</v>
      </c>
      <c r="L37" s="1106">
        <v>966.16159857270304</v>
      </c>
      <c r="M37" s="1107">
        <v>39235</v>
      </c>
      <c r="N37" s="1094"/>
      <c r="O37" s="1095"/>
    </row>
    <row r="38" spans="1:15" s="1096" customFormat="1" ht="9.75" customHeight="1" x14ac:dyDescent="0.2">
      <c r="A38" s="1091"/>
      <c r="B38" s="1092"/>
      <c r="C38" s="1112" t="s">
        <v>580</v>
      </c>
      <c r="D38" s="1109"/>
      <c r="E38" s="1290">
        <v>804.06744447347808</v>
      </c>
      <c r="F38" s="1290">
        <v>970.11904233080702</v>
      </c>
      <c r="G38" s="1291">
        <v>7654</v>
      </c>
      <c r="H38" s="1286" t="s">
        <v>583</v>
      </c>
      <c r="I38" s="1108"/>
      <c r="J38" s="1114"/>
      <c r="K38" s="1110">
        <v>903.37629158512709</v>
      </c>
      <c r="L38" s="1110">
        <v>1113.7086692759301</v>
      </c>
      <c r="M38" s="1111">
        <v>5110</v>
      </c>
      <c r="N38" s="1094"/>
      <c r="O38" s="1095"/>
    </row>
    <row r="39" spans="1:15" s="1096" customFormat="1" ht="9.75" customHeight="1" x14ac:dyDescent="0.2">
      <c r="A39" s="1091"/>
      <c r="B39" s="1092"/>
      <c r="C39" s="1112" t="s">
        <v>582</v>
      </c>
      <c r="D39" s="1109"/>
      <c r="E39" s="1290">
        <v>1069.87779110572</v>
      </c>
      <c r="F39" s="1290">
        <v>1328.6531391565102</v>
      </c>
      <c r="G39" s="1291">
        <v>15673</v>
      </c>
      <c r="H39" s="1286" t="s">
        <v>585</v>
      </c>
      <c r="I39" s="1113"/>
      <c r="J39" s="1114"/>
      <c r="K39" s="1110">
        <v>735.34969760900105</v>
      </c>
      <c r="L39" s="1110">
        <v>886.28689873417704</v>
      </c>
      <c r="M39" s="1111">
        <v>2844</v>
      </c>
      <c r="N39" s="1094"/>
      <c r="O39" s="1095"/>
    </row>
    <row r="40" spans="1:15" s="1096" customFormat="1" ht="9.75" customHeight="1" x14ac:dyDescent="0.2">
      <c r="A40" s="1091"/>
      <c r="B40" s="1092"/>
      <c r="C40" s="1112" t="s">
        <v>584</v>
      </c>
      <c r="D40" s="1109"/>
      <c r="E40" s="1290">
        <v>979.93555633408107</v>
      </c>
      <c r="F40" s="1290">
        <v>1138.47257286996</v>
      </c>
      <c r="G40" s="1291">
        <v>14272</v>
      </c>
      <c r="H40" s="1286" t="s">
        <v>587</v>
      </c>
      <c r="I40" s="1108"/>
      <c r="J40" s="1115"/>
      <c r="K40" s="1110">
        <v>749.693914473684</v>
      </c>
      <c r="L40" s="1110">
        <v>903.78928728070207</v>
      </c>
      <c r="M40" s="1111">
        <v>912</v>
      </c>
      <c r="N40" s="1094"/>
      <c r="O40" s="1095"/>
    </row>
    <row r="41" spans="1:15" s="1096" customFormat="1" ht="9.75" customHeight="1" x14ac:dyDescent="0.2">
      <c r="A41" s="1091"/>
      <c r="B41" s="1092"/>
      <c r="C41" s="1112" t="s">
        <v>586</v>
      </c>
      <c r="D41" s="1109"/>
      <c r="E41" s="1290">
        <v>774.87929591836712</v>
      </c>
      <c r="F41" s="1290">
        <v>900.97495153061209</v>
      </c>
      <c r="G41" s="1291">
        <v>3920</v>
      </c>
      <c r="H41" s="1286" t="s">
        <v>588</v>
      </c>
      <c r="I41" s="1108"/>
      <c r="J41" s="1114"/>
      <c r="K41" s="1110">
        <v>825.52131107205605</v>
      </c>
      <c r="L41" s="1110">
        <v>987.45938488576405</v>
      </c>
      <c r="M41" s="1111">
        <v>5690</v>
      </c>
      <c r="N41" s="1094"/>
      <c r="O41" s="1095"/>
    </row>
    <row r="42" spans="1:15" s="1096" customFormat="1" ht="9.75" customHeight="1" x14ac:dyDescent="0.2">
      <c r="A42" s="1091"/>
      <c r="B42" s="1092"/>
      <c r="C42" s="1112" t="s">
        <v>58</v>
      </c>
      <c r="D42" s="1109"/>
      <c r="E42" s="1290">
        <v>970.91691924169504</v>
      </c>
      <c r="F42" s="1290">
        <v>1196.52470925851</v>
      </c>
      <c r="G42" s="1291">
        <v>17249</v>
      </c>
      <c r="H42" s="1286" t="s">
        <v>589</v>
      </c>
      <c r="I42" s="1108"/>
      <c r="J42" s="1114"/>
      <c r="K42" s="1110">
        <v>797.31862223886208</v>
      </c>
      <c r="L42" s="1110">
        <v>946.56450018719613</v>
      </c>
      <c r="M42" s="1111">
        <v>2671</v>
      </c>
      <c r="N42" s="1094"/>
      <c r="O42" s="1095"/>
    </row>
    <row r="43" spans="1:15" s="1096" customFormat="1" ht="9.75" customHeight="1" x14ac:dyDescent="0.2">
      <c r="A43" s="1091"/>
      <c r="B43" s="1092"/>
      <c r="C43" s="1046" t="s">
        <v>192</v>
      </c>
      <c r="D43" s="1109"/>
      <c r="E43" s="1106">
        <v>804.31748748722703</v>
      </c>
      <c r="F43" s="1106">
        <v>990.15106873798504</v>
      </c>
      <c r="G43" s="1107">
        <v>115482</v>
      </c>
      <c r="H43" s="1286" t="s">
        <v>591</v>
      </c>
      <c r="I43" s="1108"/>
      <c r="J43" s="1114"/>
      <c r="K43" s="1110">
        <v>750.71374461979906</v>
      </c>
      <c r="L43" s="1110">
        <v>876.02864418938304</v>
      </c>
      <c r="M43" s="1111">
        <v>1394</v>
      </c>
      <c r="N43" s="1094"/>
      <c r="O43" s="1095"/>
    </row>
    <row r="44" spans="1:15" s="1096" customFormat="1" ht="9.75" customHeight="1" x14ac:dyDescent="0.2">
      <c r="A44" s="1091"/>
      <c r="B44" s="1092"/>
      <c r="C44" s="1074" t="s">
        <v>590</v>
      </c>
      <c r="D44" s="1109"/>
      <c r="E44" s="1106">
        <v>893.32492957746513</v>
      </c>
      <c r="F44" s="1106">
        <v>1155.5845368823102</v>
      </c>
      <c r="G44" s="1107">
        <v>16756</v>
      </c>
      <c r="H44" s="1286" t="s">
        <v>593</v>
      </c>
      <c r="I44" s="1108"/>
      <c r="J44" s="1114"/>
      <c r="K44" s="1110">
        <v>804.9458041458181</v>
      </c>
      <c r="L44" s="1110">
        <v>954.13665117941412</v>
      </c>
      <c r="M44" s="1111">
        <v>2798</v>
      </c>
      <c r="N44" s="1094"/>
      <c r="O44" s="1095"/>
    </row>
    <row r="45" spans="1:15" s="1096" customFormat="1" ht="9.75" customHeight="1" x14ac:dyDescent="0.2">
      <c r="A45" s="1091"/>
      <c r="B45" s="1092"/>
      <c r="C45" s="1112" t="s">
        <v>592</v>
      </c>
      <c r="D45" s="1109"/>
      <c r="E45" s="1290">
        <v>686.73534304932707</v>
      </c>
      <c r="F45" s="1290">
        <v>850.550607623318</v>
      </c>
      <c r="G45" s="1291">
        <v>4460</v>
      </c>
      <c r="H45" s="1286" t="s">
        <v>595</v>
      </c>
      <c r="I45" s="1108"/>
      <c r="J45" s="1114"/>
      <c r="K45" s="1110">
        <v>692.30931335830201</v>
      </c>
      <c r="L45" s="1110">
        <v>809.45890137328308</v>
      </c>
      <c r="M45" s="1111">
        <v>801</v>
      </c>
      <c r="N45" s="1094"/>
      <c r="O45" s="1095"/>
    </row>
    <row r="46" spans="1:15" s="1096" customFormat="1" ht="9.75" customHeight="1" x14ac:dyDescent="0.2">
      <c r="A46" s="1091"/>
      <c r="B46" s="1092"/>
      <c r="C46" s="1112" t="s">
        <v>594</v>
      </c>
      <c r="D46" s="1109"/>
      <c r="E46" s="1290">
        <v>755.32336154776306</v>
      </c>
      <c r="F46" s="1290">
        <v>885.29809552599806</v>
      </c>
      <c r="G46" s="1291">
        <v>1654</v>
      </c>
      <c r="H46" s="1286" t="s">
        <v>597</v>
      </c>
      <c r="I46" s="1108"/>
      <c r="J46" s="1114"/>
      <c r="K46" s="1110">
        <v>767.21670260782309</v>
      </c>
      <c r="L46" s="1110">
        <v>920.18477683049105</v>
      </c>
      <c r="M46" s="1111">
        <v>3988</v>
      </c>
      <c r="N46" s="1094"/>
      <c r="O46" s="1095"/>
    </row>
    <row r="47" spans="1:15" s="1096" customFormat="1" ht="9.75" customHeight="1" x14ac:dyDescent="0.2">
      <c r="A47" s="1091"/>
      <c r="B47" s="1092"/>
      <c r="C47" s="1112" t="s">
        <v>596</v>
      </c>
      <c r="D47" s="1109"/>
      <c r="E47" s="1290">
        <v>731.68483852025804</v>
      </c>
      <c r="F47" s="1290">
        <v>891.20573693482106</v>
      </c>
      <c r="G47" s="1291">
        <v>1703</v>
      </c>
      <c r="H47" s="1286" t="s">
        <v>599</v>
      </c>
      <c r="I47" s="1108"/>
      <c r="J47" s="1114"/>
      <c r="K47" s="1110">
        <v>738.67177304964503</v>
      </c>
      <c r="L47" s="1110">
        <v>875.12337066069404</v>
      </c>
      <c r="M47" s="1111">
        <v>2679</v>
      </c>
      <c r="N47" s="1094"/>
      <c r="O47" s="1095"/>
    </row>
    <row r="48" spans="1:15" s="1096" customFormat="1" ht="9.75" customHeight="1" x14ac:dyDescent="0.2">
      <c r="A48" s="1093"/>
      <c r="B48" s="1097"/>
      <c r="C48" s="1112" t="s">
        <v>598</v>
      </c>
      <c r="D48" s="1109"/>
      <c r="E48" s="1290">
        <v>761.722815958816</v>
      </c>
      <c r="F48" s="1290">
        <v>929.21172458172509</v>
      </c>
      <c r="G48" s="1291">
        <v>3885</v>
      </c>
      <c r="H48" s="1286" t="s">
        <v>79</v>
      </c>
      <c r="I48" s="1113"/>
      <c r="J48" s="1114"/>
      <c r="K48" s="1110">
        <v>809.72642636258206</v>
      </c>
      <c r="L48" s="1110">
        <v>982.90861132586008</v>
      </c>
      <c r="M48" s="1111">
        <v>10348</v>
      </c>
      <c r="N48" s="1094"/>
      <c r="O48" s="1095"/>
    </row>
    <row r="49" spans="1:15" s="1096" customFormat="1" ht="9.75" customHeight="1" x14ac:dyDescent="0.2">
      <c r="A49" s="1093"/>
      <c r="B49" s="1097"/>
      <c r="C49" s="1112" t="s">
        <v>600</v>
      </c>
      <c r="D49" s="1116"/>
      <c r="E49" s="1290">
        <v>1276.4257281361299</v>
      </c>
      <c r="F49" s="1290">
        <v>1776.3207004353001</v>
      </c>
      <c r="G49" s="1291">
        <v>5054</v>
      </c>
      <c r="H49" s="1288" t="s">
        <v>193</v>
      </c>
      <c r="I49" s="1108"/>
      <c r="J49" s="1115"/>
      <c r="K49" s="1106">
        <v>780.52258650459305</v>
      </c>
      <c r="L49" s="1106">
        <v>927.57847468747798</v>
      </c>
      <c r="M49" s="1107">
        <v>86874</v>
      </c>
      <c r="N49" s="1094"/>
      <c r="O49" s="1095"/>
    </row>
    <row r="50" spans="1:15" s="1096" customFormat="1" ht="9.75" customHeight="1" x14ac:dyDescent="0.2">
      <c r="A50" s="1093"/>
      <c r="B50" s="1097"/>
      <c r="C50" s="1074" t="s">
        <v>601</v>
      </c>
      <c r="D50" s="1109"/>
      <c r="E50" s="1106">
        <v>754.22184279021303</v>
      </c>
      <c r="F50" s="1106">
        <v>897.83141137428402</v>
      </c>
      <c r="G50" s="1107">
        <v>15368</v>
      </c>
      <c r="H50" s="1335" t="s">
        <v>193</v>
      </c>
      <c r="I50" s="1108"/>
      <c r="J50" s="1115"/>
      <c r="K50" s="1106">
        <v>780.52258650459305</v>
      </c>
      <c r="L50" s="1106">
        <v>927.57847468747798</v>
      </c>
      <c r="M50" s="1107">
        <v>86874</v>
      </c>
      <c r="N50" s="1094"/>
      <c r="O50" s="1095"/>
    </row>
    <row r="51" spans="1:15" s="1096" customFormat="1" ht="9.75" customHeight="1" x14ac:dyDescent="0.2">
      <c r="A51" s="1093"/>
      <c r="B51" s="1097"/>
      <c r="C51" s="1112" t="s">
        <v>604</v>
      </c>
      <c r="D51" s="1109"/>
      <c r="E51" s="1290">
        <v>674.25312977099202</v>
      </c>
      <c r="F51" s="1290">
        <v>781.98974554707411</v>
      </c>
      <c r="G51" s="1291">
        <v>393</v>
      </c>
      <c r="H51" s="1286" t="s">
        <v>603</v>
      </c>
      <c r="I51" s="1287"/>
      <c r="J51" s="1114"/>
      <c r="K51" s="1110">
        <v>758.48942728442705</v>
      </c>
      <c r="L51" s="1110">
        <v>875.19602030602005</v>
      </c>
      <c r="M51" s="1111">
        <v>13986</v>
      </c>
      <c r="N51" s="1094"/>
      <c r="O51" s="1095"/>
    </row>
    <row r="52" spans="1:15" s="1096" customFormat="1" ht="9.75" customHeight="1" x14ac:dyDescent="0.2">
      <c r="A52" s="1093"/>
      <c r="B52" s="1097"/>
      <c r="C52" s="1112" t="s">
        <v>606</v>
      </c>
      <c r="D52" s="1109"/>
      <c r="E52" s="1290">
        <v>676.93732009925611</v>
      </c>
      <c r="F52" s="1290">
        <v>778.20496277915606</v>
      </c>
      <c r="G52" s="1291">
        <v>403</v>
      </c>
      <c r="H52" s="1286" t="s">
        <v>605</v>
      </c>
      <c r="I52" s="1287"/>
      <c r="J52" s="1287"/>
      <c r="K52" s="1110">
        <v>712.85806896551708</v>
      </c>
      <c r="L52" s="1110">
        <v>821.9716896551721</v>
      </c>
      <c r="M52" s="1111">
        <v>290</v>
      </c>
      <c r="N52" s="1094"/>
      <c r="O52" s="1095"/>
    </row>
    <row r="53" spans="1:15" s="1096" customFormat="1" ht="9.75" customHeight="1" x14ac:dyDescent="0.2">
      <c r="A53" s="1093"/>
      <c r="B53" s="1097"/>
      <c r="C53" s="1112" t="s">
        <v>608</v>
      </c>
      <c r="D53" s="1109"/>
      <c r="E53" s="1290">
        <v>678.71996103896106</v>
      </c>
      <c r="F53" s="1290">
        <v>848.91198701298708</v>
      </c>
      <c r="G53" s="1291">
        <v>770</v>
      </c>
      <c r="H53" s="1286" t="s">
        <v>607</v>
      </c>
      <c r="I53" s="1287"/>
      <c r="J53" s="1287"/>
      <c r="K53" s="1110">
        <v>676.01874403815611</v>
      </c>
      <c r="L53" s="1110">
        <v>796.08049284578703</v>
      </c>
      <c r="M53" s="1111">
        <v>629</v>
      </c>
      <c r="N53" s="1094"/>
      <c r="O53" s="1095"/>
    </row>
    <row r="54" spans="1:15" s="1096" customFormat="1" ht="9.75" customHeight="1" x14ac:dyDescent="0.2">
      <c r="A54" s="1093"/>
      <c r="B54" s="1097"/>
      <c r="C54" s="1112" t="s">
        <v>610</v>
      </c>
      <c r="D54" s="1109"/>
      <c r="E54" s="1290">
        <v>1031.1326495726501</v>
      </c>
      <c r="F54" s="1290">
        <v>1191.49459527401</v>
      </c>
      <c r="G54" s="1291">
        <v>1989</v>
      </c>
      <c r="H54" s="1286" t="s">
        <v>609</v>
      </c>
      <c r="I54" s="1287"/>
      <c r="J54" s="1287"/>
      <c r="K54" s="1110">
        <v>677.17508450704202</v>
      </c>
      <c r="L54" s="1110">
        <v>771.39747887323904</v>
      </c>
      <c r="M54" s="1111">
        <v>710</v>
      </c>
      <c r="N54" s="1094"/>
      <c r="O54" s="1095"/>
    </row>
    <row r="55" spans="1:15" s="1096" customFormat="1" ht="9.75" customHeight="1" x14ac:dyDescent="0.2">
      <c r="A55" s="1093"/>
      <c r="B55" s="1097"/>
      <c r="C55" s="1112" t="s">
        <v>611</v>
      </c>
      <c r="D55" s="1109"/>
      <c r="E55" s="1290">
        <v>667.57476086956501</v>
      </c>
      <c r="F55" s="1290">
        <v>783.06334782608701</v>
      </c>
      <c r="G55" s="1291">
        <v>460</v>
      </c>
      <c r="H55" s="1286" t="s">
        <v>74</v>
      </c>
      <c r="I55" s="1287"/>
      <c r="J55" s="1287"/>
      <c r="K55" s="1110">
        <v>852.78088031161508</v>
      </c>
      <c r="L55" s="1110">
        <v>1068.7424022662901</v>
      </c>
      <c r="M55" s="1111">
        <v>14120</v>
      </c>
      <c r="N55" s="1094"/>
      <c r="O55" s="1095"/>
    </row>
    <row r="56" spans="1:15" s="1096" customFormat="1" ht="9.75" customHeight="1" x14ac:dyDescent="0.2">
      <c r="A56" s="1093"/>
      <c r="B56" s="1097"/>
      <c r="C56" s="1112" t="s">
        <v>613</v>
      </c>
      <c r="D56" s="1109"/>
      <c r="E56" s="1290">
        <v>661.50349367088609</v>
      </c>
      <c r="F56" s="1290">
        <v>775.06506329113904</v>
      </c>
      <c r="G56" s="1291">
        <v>395</v>
      </c>
      <c r="H56" s="1286" t="s">
        <v>612</v>
      </c>
      <c r="I56" s="1287"/>
      <c r="J56" s="1287"/>
      <c r="K56" s="1110">
        <v>825.61212644889406</v>
      </c>
      <c r="L56" s="1110">
        <v>929.979557428872</v>
      </c>
      <c r="M56" s="1111">
        <v>4745</v>
      </c>
      <c r="N56" s="1094"/>
      <c r="O56" s="1095"/>
    </row>
    <row r="57" spans="1:15" s="1096" customFormat="1" ht="9.75" customHeight="1" x14ac:dyDescent="0.2">
      <c r="A57" s="1093"/>
      <c r="B57" s="1097"/>
      <c r="C57" s="1112" t="s">
        <v>615</v>
      </c>
      <c r="D57" s="1109"/>
      <c r="E57" s="1290">
        <v>710.09132877752506</v>
      </c>
      <c r="F57" s="1290">
        <v>842.21321184510305</v>
      </c>
      <c r="G57" s="1291">
        <v>2634</v>
      </c>
      <c r="H57" s="1286" t="s">
        <v>614</v>
      </c>
      <c r="I57" s="1287"/>
      <c r="J57" s="1287"/>
      <c r="K57" s="1110">
        <v>743.41423096930805</v>
      </c>
      <c r="L57" s="1110">
        <v>866.90677995491603</v>
      </c>
      <c r="M57" s="1111">
        <v>5767</v>
      </c>
      <c r="N57" s="1094"/>
      <c r="O57" s="1095"/>
    </row>
    <row r="58" spans="1:15" s="1096" customFormat="1" ht="9.75" customHeight="1" x14ac:dyDescent="0.2">
      <c r="A58" s="1093"/>
      <c r="B58" s="1097"/>
      <c r="C58" s="1112" t="s">
        <v>617</v>
      </c>
      <c r="D58" s="1109"/>
      <c r="E58" s="1290">
        <v>689.94618811881207</v>
      </c>
      <c r="F58" s="1290">
        <v>823.84316831683202</v>
      </c>
      <c r="G58" s="1291">
        <v>404</v>
      </c>
      <c r="H58" s="1286" t="s">
        <v>616</v>
      </c>
      <c r="I58" s="1287"/>
      <c r="J58" s="1287"/>
      <c r="K58" s="1110">
        <v>801.95736197035103</v>
      </c>
      <c r="L58" s="1110">
        <v>946.77159974320114</v>
      </c>
      <c r="M58" s="1111">
        <v>17134</v>
      </c>
      <c r="N58" s="1094"/>
      <c r="O58" s="1095"/>
    </row>
    <row r="59" spans="1:15" s="1096" customFormat="1" ht="9.75" customHeight="1" x14ac:dyDescent="0.2">
      <c r="A59" s="1093"/>
      <c r="B59" s="1097"/>
      <c r="C59" s="1112" t="s">
        <v>619</v>
      </c>
      <c r="D59" s="1109"/>
      <c r="E59" s="1290">
        <v>678.005</v>
      </c>
      <c r="F59" s="1290">
        <v>759.52180645161297</v>
      </c>
      <c r="G59" s="1291">
        <v>310</v>
      </c>
      <c r="H59" s="1286" t="s">
        <v>618</v>
      </c>
      <c r="I59" s="1285"/>
      <c r="J59" s="1287"/>
      <c r="K59" s="1110">
        <v>645.21452100840304</v>
      </c>
      <c r="L59" s="1110">
        <v>750.839260504202</v>
      </c>
      <c r="M59" s="1111">
        <v>595</v>
      </c>
      <c r="N59" s="1094"/>
      <c r="O59" s="1095"/>
    </row>
    <row r="60" spans="1:15" s="1168" customFormat="1" ht="9.75" customHeight="1" x14ac:dyDescent="0.2">
      <c r="A60" s="479"/>
      <c r="B60" s="1099"/>
      <c r="C60" s="1112" t="s">
        <v>621</v>
      </c>
      <c r="D60" s="1109"/>
      <c r="E60" s="1290">
        <v>620.45902912621409</v>
      </c>
      <c r="F60" s="1290">
        <v>693.00003236246005</v>
      </c>
      <c r="G60" s="1291">
        <v>309</v>
      </c>
      <c r="H60" s="1286" t="s">
        <v>620</v>
      </c>
      <c r="I60" s="1287"/>
      <c r="J60" s="1285"/>
      <c r="K60" s="1110">
        <v>734.36937788987007</v>
      </c>
      <c r="L60" s="1110">
        <v>884.69654897015607</v>
      </c>
      <c r="M60" s="1111">
        <v>4758</v>
      </c>
      <c r="N60" s="1094"/>
      <c r="O60" s="1095"/>
    </row>
    <row r="61" spans="1:15" s="1101" customFormat="1" ht="9.75" customHeight="1" x14ac:dyDescent="0.2">
      <c r="A61" s="1098"/>
      <c r="B61" s="1100"/>
      <c r="C61" s="1112" t="s">
        <v>623</v>
      </c>
      <c r="D61" s="1109"/>
      <c r="E61" s="1290">
        <v>741.12070815450602</v>
      </c>
      <c r="F61" s="1290">
        <v>922.84858369098708</v>
      </c>
      <c r="G61" s="1291">
        <v>466</v>
      </c>
      <c r="H61" s="1286" t="s">
        <v>622</v>
      </c>
      <c r="I61" s="1287"/>
      <c r="J61" s="1287"/>
      <c r="K61" s="1110">
        <v>784.41341686073599</v>
      </c>
      <c r="L61" s="1110">
        <v>939.32120819748513</v>
      </c>
      <c r="M61" s="1111">
        <v>10735</v>
      </c>
      <c r="N61" s="1094"/>
      <c r="O61" s="1095"/>
    </row>
    <row r="62" spans="1:15" s="1101" customFormat="1" ht="9.75" customHeight="1" x14ac:dyDescent="0.2">
      <c r="A62" s="1098"/>
      <c r="B62" s="1098"/>
      <c r="C62" s="1112" t="s">
        <v>625</v>
      </c>
      <c r="D62" s="1109"/>
      <c r="E62" s="1290">
        <v>645.11709956710013</v>
      </c>
      <c r="F62" s="1290">
        <v>785.59810966811006</v>
      </c>
      <c r="G62" s="1291">
        <v>693</v>
      </c>
      <c r="H62" s="1286" t="s">
        <v>624</v>
      </c>
      <c r="I62" s="1287"/>
      <c r="J62" s="1287"/>
      <c r="K62" s="1110">
        <v>722.07389770723103</v>
      </c>
      <c r="L62" s="1110">
        <v>844.19947971781312</v>
      </c>
      <c r="M62" s="1111">
        <v>1134</v>
      </c>
      <c r="N62" s="1094"/>
      <c r="O62" s="1095"/>
    </row>
    <row r="63" spans="1:15" s="1101" customFormat="1" ht="9.75" customHeight="1" x14ac:dyDescent="0.2">
      <c r="A63" s="1098"/>
      <c r="B63" s="1098"/>
      <c r="C63" s="1112" t="s">
        <v>627</v>
      </c>
      <c r="D63" s="1109"/>
      <c r="E63" s="1290">
        <v>740.99922264875204</v>
      </c>
      <c r="F63" s="1290">
        <v>888.19831573896408</v>
      </c>
      <c r="G63" s="1291">
        <v>2084</v>
      </c>
      <c r="H63" s="1286" t="s">
        <v>626</v>
      </c>
      <c r="I63" s="1287"/>
      <c r="J63" s="1287"/>
      <c r="K63" s="1110">
        <v>745.59638472032702</v>
      </c>
      <c r="L63" s="1110">
        <v>876.40221691678005</v>
      </c>
      <c r="M63" s="1111">
        <v>4398</v>
      </c>
      <c r="N63" s="1094"/>
      <c r="O63" s="1095"/>
    </row>
    <row r="64" spans="1:15" s="1101" customFormat="1" ht="9.75" customHeight="1" x14ac:dyDescent="0.2">
      <c r="A64" s="1098"/>
      <c r="B64" s="1098"/>
      <c r="C64" s="1112" t="s">
        <v>57</v>
      </c>
      <c r="D64" s="1109"/>
      <c r="E64" s="1290">
        <v>765.64213655091203</v>
      </c>
      <c r="F64" s="1290">
        <v>925.709758681577</v>
      </c>
      <c r="G64" s="1291">
        <v>3398</v>
      </c>
      <c r="H64" s="1286" t="s">
        <v>628</v>
      </c>
      <c r="I64" s="1287"/>
      <c r="J64" s="1287"/>
      <c r="K64" s="1110">
        <v>705.14841859257308</v>
      </c>
      <c r="L64" s="1110">
        <v>846.48663464035303</v>
      </c>
      <c r="M64" s="1111">
        <v>3851</v>
      </c>
      <c r="N64" s="1094"/>
      <c r="O64" s="1095"/>
    </row>
    <row r="65" spans="1:15" s="987" customFormat="1" ht="9.75" customHeight="1" x14ac:dyDescent="0.2">
      <c r="A65" s="985"/>
      <c r="B65" s="986"/>
      <c r="C65" s="1118" t="s">
        <v>554</v>
      </c>
      <c r="D65" s="1109"/>
      <c r="E65" s="1290">
        <v>639.14183333333301</v>
      </c>
      <c r="F65" s="1290">
        <v>780.58295454545498</v>
      </c>
      <c r="G65" s="1291">
        <v>660</v>
      </c>
      <c r="H65" s="1286" t="s">
        <v>629</v>
      </c>
      <c r="I65" s="1287"/>
      <c r="J65" s="1287"/>
      <c r="K65" s="1110">
        <v>754.099201557936</v>
      </c>
      <c r="L65" s="1110">
        <v>921.99314508276507</v>
      </c>
      <c r="M65" s="1111">
        <v>1027</v>
      </c>
      <c r="N65" s="983"/>
      <c r="O65" s="974"/>
    </row>
    <row r="66" spans="1:15" s="987" customFormat="1" ht="9.75" customHeight="1" x14ac:dyDescent="0.2">
      <c r="A66" s="985"/>
      <c r="B66" s="986"/>
      <c r="C66" s="1074" t="s">
        <v>630</v>
      </c>
      <c r="D66" s="1109"/>
      <c r="E66" s="1106">
        <v>791.90848027258301</v>
      </c>
      <c r="F66" s="1106">
        <v>955.65423432841612</v>
      </c>
      <c r="G66" s="1107">
        <v>25827</v>
      </c>
      <c r="H66" s="1286" t="s">
        <v>631</v>
      </c>
      <c r="I66" s="1108"/>
      <c r="J66" s="1287"/>
      <c r="K66" s="1110">
        <v>738.79229382303799</v>
      </c>
      <c r="L66" s="1110">
        <v>858.80990651085108</v>
      </c>
      <c r="M66" s="1111">
        <v>2995</v>
      </c>
      <c r="N66" s="983"/>
      <c r="O66" s="974"/>
    </row>
    <row r="67" spans="1:15" s="987" customFormat="1" ht="9.75" customHeight="1" x14ac:dyDescent="0.2">
      <c r="A67" s="985"/>
      <c r="B67" s="986"/>
      <c r="C67" s="1112" t="s">
        <v>632</v>
      </c>
      <c r="D67" s="1109"/>
      <c r="E67" s="1290">
        <v>684.49848948374813</v>
      </c>
      <c r="F67" s="1290">
        <v>825.10634799235208</v>
      </c>
      <c r="G67" s="1291">
        <v>523</v>
      </c>
      <c r="H67" s="1288" t="s">
        <v>672</v>
      </c>
      <c r="I67" s="1108"/>
      <c r="J67" s="1114"/>
      <c r="K67" s="1106">
        <v>866.76593033402798</v>
      </c>
      <c r="L67" s="1106">
        <v>1057.9791399621899</v>
      </c>
      <c r="M67" s="1107">
        <v>41254</v>
      </c>
      <c r="N67" s="983"/>
      <c r="O67" s="974"/>
    </row>
    <row r="68" spans="1:15" s="987" customFormat="1" ht="9.75" customHeight="1" x14ac:dyDescent="0.2">
      <c r="A68" s="985"/>
      <c r="B68" s="986"/>
      <c r="C68" s="1112" t="s">
        <v>633</v>
      </c>
      <c r="D68" s="1109"/>
      <c r="E68" s="1290">
        <v>742.54029761904803</v>
      </c>
      <c r="F68" s="1290">
        <v>861.53521825396808</v>
      </c>
      <c r="G68" s="1291">
        <v>1008</v>
      </c>
      <c r="H68" s="1335" t="s">
        <v>672</v>
      </c>
      <c r="I68" s="1108"/>
      <c r="J68" s="1114"/>
      <c r="K68" s="1106">
        <v>866.76593033402798</v>
      </c>
      <c r="L68" s="1106">
        <v>1057.9791399621899</v>
      </c>
      <c r="M68" s="1107">
        <v>41254</v>
      </c>
      <c r="N68" s="1117"/>
      <c r="O68" s="974"/>
    </row>
    <row r="69" spans="1:15" ht="9.75" customHeight="1" x14ac:dyDescent="0.2">
      <c r="A69" s="973"/>
      <c r="B69" s="973"/>
      <c r="C69" s="1112" t="s">
        <v>635</v>
      </c>
      <c r="D69" s="1109"/>
      <c r="E69" s="1290">
        <v>736.93515881708709</v>
      </c>
      <c r="F69" s="1290">
        <v>888.05645125958404</v>
      </c>
      <c r="G69" s="1291">
        <v>913</v>
      </c>
      <c r="H69" s="1286" t="s">
        <v>634</v>
      </c>
      <c r="I69" s="1287"/>
      <c r="J69" s="1114"/>
      <c r="K69" s="1110">
        <v>810.60252647503808</v>
      </c>
      <c r="L69" s="1110">
        <v>1139.66229954614</v>
      </c>
      <c r="M69" s="1111">
        <v>1322</v>
      </c>
      <c r="N69" s="983"/>
      <c r="O69" s="973"/>
    </row>
    <row r="70" spans="1:15" s="987" customFormat="1" ht="9.75" customHeight="1" x14ac:dyDescent="0.2">
      <c r="A70" s="985"/>
      <c r="B70" s="986"/>
      <c r="C70" s="1112" t="s">
        <v>637</v>
      </c>
      <c r="D70" s="1109"/>
      <c r="E70" s="1290">
        <v>717.46084922797513</v>
      </c>
      <c r="F70" s="1290">
        <v>869.93182561307901</v>
      </c>
      <c r="G70" s="1291">
        <v>2202</v>
      </c>
      <c r="H70" s="1286" t="s">
        <v>636</v>
      </c>
      <c r="I70" s="1287"/>
      <c r="J70" s="1287"/>
      <c r="K70" s="1110">
        <v>732.84728031418808</v>
      </c>
      <c r="L70" s="1110">
        <v>899.12440353461011</v>
      </c>
      <c r="M70" s="1111">
        <v>2037</v>
      </c>
      <c r="N70" s="983"/>
      <c r="O70" s="974"/>
    </row>
    <row r="71" spans="1:15" s="987" customFormat="1" ht="9.75" customHeight="1" x14ac:dyDescent="0.2">
      <c r="A71" s="985"/>
      <c r="B71" s="986"/>
      <c r="C71" s="1112" t="s">
        <v>56</v>
      </c>
      <c r="D71" s="1109"/>
      <c r="E71" s="1290">
        <v>855.87248015329908</v>
      </c>
      <c r="F71" s="1290">
        <v>1038.6206706816301</v>
      </c>
      <c r="G71" s="1291">
        <v>10959</v>
      </c>
      <c r="H71" s="1286" t="s">
        <v>638</v>
      </c>
      <c r="I71" s="1287"/>
      <c r="J71" s="1287"/>
      <c r="K71" s="1110">
        <v>905.65372327090404</v>
      </c>
      <c r="L71" s="1110">
        <v>1091.4761012387601</v>
      </c>
      <c r="M71" s="1111">
        <v>27124</v>
      </c>
      <c r="N71" s="983"/>
      <c r="O71" s="974"/>
    </row>
    <row r="72" spans="1:15" s="987" customFormat="1" ht="9.75" customHeight="1" x14ac:dyDescent="0.2">
      <c r="A72" s="985"/>
      <c r="B72" s="986"/>
      <c r="C72" s="1112" t="s">
        <v>640</v>
      </c>
      <c r="D72" s="1109"/>
      <c r="E72" s="1290">
        <v>741.00654559213012</v>
      </c>
      <c r="F72" s="1290">
        <v>891.10290957245616</v>
      </c>
      <c r="G72" s="1291">
        <v>2643</v>
      </c>
      <c r="H72" s="1286" t="s">
        <v>639</v>
      </c>
      <c r="I72" s="1287"/>
      <c r="J72" s="1287"/>
      <c r="K72" s="1110">
        <v>885.27435158501407</v>
      </c>
      <c r="L72" s="1110">
        <v>1055.0569068203699</v>
      </c>
      <c r="M72" s="1111">
        <v>2082</v>
      </c>
      <c r="N72" s="983"/>
      <c r="O72" s="974"/>
    </row>
    <row r="73" spans="1:15" s="987" customFormat="1" ht="9.75" customHeight="1" x14ac:dyDescent="0.2">
      <c r="A73" s="985"/>
      <c r="B73" s="986"/>
      <c r="C73" s="1112" t="s">
        <v>602</v>
      </c>
      <c r="E73" s="1290">
        <v>678.86104434906997</v>
      </c>
      <c r="F73" s="1290">
        <v>826.51512160228913</v>
      </c>
      <c r="G73" s="1291">
        <v>699</v>
      </c>
      <c r="H73" s="1286" t="s">
        <v>641</v>
      </c>
      <c r="I73" s="1287"/>
      <c r="J73" s="1287"/>
      <c r="K73" s="1110">
        <v>668.28701627486407</v>
      </c>
      <c r="L73" s="1110">
        <v>791.91403254972897</v>
      </c>
      <c r="M73" s="1111">
        <v>553</v>
      </c>
      <c r="N73" s="983"/>
      <c r="O73" s="974"/>
    </row>
    <row r="74" spans="1:15" s="987" customFormat="1" ht="9.75" customHeight="1" x14ac:dyDescent="0.2">
      <c r="A74" s="985"/>
      <c r="B74" s="986"/>
      <c r="C74" s="1112" t="s">
        <v>642</v>
      </c>
      <c r="D74" s="1109"/>
      <c r="E74" s="1290">
        <v>693.42963541666711</v>
      </c>
      <c r="F74" s="1290">
        <v>842.09505208333303</v>
      </c>
      <c r="G74" s="1291">
        <v>192</v>
      </c>
      <c r="H74" s="1286" t="s">
        <v>643</v>
      </c>
      <c r="I74" s="1287"/>
      <c r="J74" s="1287"/>
      <c r="K74" s="1110">
        <v>699.93597285067904</v>
      </c>
      <c r="L74" s="1110">
        <v>801.46660633484214</v>
      </c>
      <c r="M74" s="1111">
        <v>221</v>
      </c>
      <c r="N74" s="983"/>
      <c r="O74" s="974"/>
    </row>
    <row r="75" spans="1:15" s="987" customFormat="1" ht="9.75" customHeight="1" x14ac:dyDescent="0.2">
      <c r="A75" s="985"/>
      <c r="B75" s="986"/>
      <c r="C75" s="1112" t="s">
        <v>644</v>
      </c>
      <c r="D75" s="1109"/>
      <c r="E75" s="1290">
        <v>720.23837248322093</v>
      </c>
      <c r="F75" s="1290">
        <v>822.96718120805406</v>
      </c>
      <c r="G75" s="1291">
        <v>596</v>
      </c>
      <c r="H75" s="1286" t="s">
        <v>645</v>
      </c>
      <c r="I75" s="1287"/>
      <c r="J75" s="1287"/>
      <c r="K75" s="1110">
        <v>665.56579333333298</v>
      </c>
      <c r="L75" s="1110">
        <v>798.93586000000005</v>
      </c>
      <c r="M75" s="1111">
        <v>1500</v>
      </c>
      <c r="N75" s="983"/>
      <c r="O75" s="974"/>
    </row>
    <row r="76" spans="1:15" s="987" customFormat="1" ht="9.75" customHeight="1" x14ac:dyDescent="0.2">
      <c r="A76" s="985"/>
      <c r="B76" s="986"/>
      <c r="C76" s="1112" t="s">
        <v>646</v>
      </c>
      <c r="D76" s="1109"/>
      <c r="E76" s="1290">
        <v>680.12867123287708</v>
      </c>
      <c r="F76" s="1290">
        <v>816.54198630137012</v>
      </c>
      <c r="G76" s="1291">
        <v>730</v>
      </c>
      <c r="H76" s="1286" t="s">
        <v>647</v>
      </c>
      <c r="I76" s="1287"/>
      <c r="J76" s="1287"/>
      <c r="K76" s="1110">
        <v>831.0436316695351</v>
      </c>
      <c r="L76" s="1110">
        <v>1064.1136876075702</v>
      </c>
      <c r="M76" s="1111">
        <v>4648</v>
      </c>
      <c r="N76" s="983"/>
      <c r="O76" s="974"/>
    </row>
    <row r="77" spans="1:15" s="987" customFormat="1" ht="9.75" customHeight="1" x14ac:dyDescent="0.2">
      <c r="A77" s="985"/>
      <c r="B77" s="986"/>
      <c r="C77" s="1112" t="s">
        <v>648</v>
      </c>
      <c r="D77" s="1109"/>
      <c r="E77" s="1290">
        <v>722.9748320228731</v>
      </c>
      <c r="F77" s="1290">
        <v>863.66492494638999</v>
      </c>
      <c r="G77" s="1291">
        <v>1399</v>
      </c>
      <c r="H77" s="1286" t="s">
        <v>649</v>
      </c>
      <c r="I77" s="1287"/>
      <c r="J77" s="1287"/>
      <c r="K77" s="1110">
        <v>692.36740740740709</v>
      </c>
      <c r="L77" s="1110">
        <v>828.36037037037011</v>
      </c>
      <c r="M77" s="1111">
        <v>459</v>
      </c>
      <c r="N77" s="983"/>
      <c r="O77" s="974"/>
    </row>
    <row r="78" spans="1:15" s="987" customFormat="1" ht="9.75" customHeight="1" x14ac:dyDescent="0.2">
      <c r="A78" s="985"/>
      <c r="B78" s="986"/>
      <c r="C78" s="1112" t="s">
        <v>650</v>
      </c>
      <c r="D78" s="1109"/>
      <c r="E78" s="1290">
        <v>830.4898153846151</v>
      </c>
      <c r="F78" s="1290">
        <v>1005.12917435897</v>
      </c>
      <c r="G78" s="1291">
        <v>1950</v>
      </c>
      <c r="H78" s="1286" t="s">
        <v>651</v>
      </c>
      <c r="I78" s="1287"/>
      <c r="J78" s="1287"/>
      <c r="K78" s="1110">
        <v>728.32643564356408</v>
      </c>
      <c r="L78" s="1110">
        <v>863.03787128712906</v>
      </c>
      <c r="M78" s="1111">
        <v>404</v>
      </c>
      <c r="N78" s="983"/>
      <c r="O78" s="974"/>
    </row>
    <row r="79" spans="1:15" s="987" customFormat="1" ht="9.75" customHeight="1" x14ac:dyDescent="0.2">
      <c r="A79" s="985"/>
      <c r="B79" s="986"/>
      <c r="C79" s="1112" t="s">
        <v>652</v>
      </c>
      <c r="D79" s="1112"/>
      <c r="E79" s="1290">
        <v>694.96935238095205</v>
      </c>
      <c r="F79" s="1290">
        <v>814.60508571428602</v>
      </c>
      <c r="G79" s="1291">
        <v>525</v>
      </c>
      <c r="H79" s="1286" t="s">
        <v>653</v>
      </c>
      <c r="I79" s="1289"/>
      <c r="J79" s="1287"/>
      <c r="K79" s="1110">
        <v>871.36490044247807</v>
      </c>
      <c r="L79" s="1110">
        <v>1125.6125221238899</v>
      </c>
      <c r="M79" s="1111">
        <v>904</v>
      </c>
      <c r="N79" s="983"/>
      <c r="O79" s="974"/>
    </row>
    <row r="80" spans="1:15" s="987" customFormat="1" ht="11.25" customHeight="1" x14ac:dyDescent="0.2">
      <c r="A80" s="985"/>
      <c r="B80" s="986"/>
      <c r="C80" s="1118" t="s">
        <v>553</v>
      </c>
      <c r="D80" s="1087"/>
      <c r="E80" s="1110">
        <v>824.13668682795708</v>
      </c>
      <c r="F80" s="1110">
        <v>1005.3711357526901</v>
      </c>
      <c r="G80" s="1111">
        <v>1488</v>
      </c>
      <c r="H80" s="1286"/>
      <c r="I80" s="1289"/>
      <c r="J80" s="1287"/>
      <c r="K80" s="1110"/>
      <c r="L80" s="1110"/>
      <c r="M80" s="1111"/>
      <c r="N80" s="983"/>
      <c r="O80" s="974"/>
    </row>
    <row r="81" spans="1:15" s="987" customFormat="1" ht="9.75" customHeight="1" x14ac:dyDescent="0.2">
      <c r="A81" s="985"/>
      <c r="B81" s="986"/>
      <c r="C81" s="1102" t="s">
        <v>674</v>
      </c>
      <c r="D81" s="1087"/>
      <c r="E81" s="1106"/>
      <c r="F81" s="1104"/>
      <c r="G81" s="1104"/>
      <c r="H81" s="1286"/>
      <c r="I81" s="1292" t="s">
        <v>655</v>
      </c>
      <c r="N81" s="983"/>
      <c r="O81" s="974"/>
    </row>
    <row r="82" spans="1:15" s="1121" customFormat="1" ht="8.25" customHeight="1" x14ac:dyDescent="0.2">
      <c r="A82" s="1119"/>
      <c r="B82" s="1120"/>
      <c r="C82" s="1584" t="s">
        <v>673</v>
      </c>
      <c r="D82" s="1584"/>
      <c r="E82" s="1584"/>
      <c r="F82" s="1584"/>
      <c r="G82" s="1584"/>
      <c r="H82" s="1584"/>
      <c r="I82" s="1584"/>
      <c r="J82" s="1584"/>
      <c r="K82" s="1584"/>
      <c r="L82" s="1584"/>
      <c r="M82" s="1584"/>
      <c r="N82" s="983"/>
      <c r="O82" s="974"/>
    </row>
    <row r="83" spans="1:15" s="1121" customFormat="1" ht="9.75" customHeight="1" x14ac:dyDescent="0.2">
      <c r="A83" s="1119"/>
      <c r="B83" s="1120"/>
      <c r="C83" s="1122" t="s">
        <v>656</v>
      </c>
      <c r="D83" s="1087"/>
      <c r="E83" s="1103"/>
      <c r="F83" s="1104"/>
      <c r="G83" s="1104"/>
      <c r="H83" s="1295"/>
      <c r="I83" s="1295"/>
      <c r="J83" s="1295"/>
      <c r="K83" s="1295"/>
      <c r="L83" s="1295"/>
      <c r="M83" s="1295"/>
      <c r="N83" s="983"/>
      <c r="O83" s="974"/>
    </row>
    <row r="84" spans="1:15" ht="13.5" customHeight="1" x14ac:dyDescent="0.2">
      <c r="A84" s="973"/>
      <c r="B84" s="973"/>
      <c r="H84" s="1167"/>
      <c r="I84" s="1167"/>
      <c r="J84" s="1167"/>
      <c r="K84" s="1167"/>
      <c r="L84" s="1167"/>
      <c r="M84" s="1167"/>
      <c r="N84" s="365">
        <v>13</v>
      </c>
      <c r="O84" s="973"/>
    </row>
    <row r="85" spans="1:15" x14ac:dyDescent="0.2">
      <c r="H85" s="1167"/>
      <c r="I85" s="1167"/>
      <c r="J85" s="1167"/>
      <c r="K85" s="1167"/>
      <c r="L85" s="1580">
        <v>42644</v>
      </c>
      <c r="M85" s="1580"/>
    </row>
    <row r="86" spans="1:15" x14ac:dyDescent="0.2">
      <c r="H86" s="1102"/>
      <c r="I86" s="1102"/>
      <c r="J86" s="1102"/>
      <c r="K86" s="1102"/>
      <c r="L86" s="1123"/>
      <c r="M86" s="1123"/>
    </row>
    <row r="87" spans="1:15" x14ac:dyDescent="0.2">
      <c r="H87" s="1124"/>
      <c r="J87" s="988"/>
    </row>
  </sheetData>
  <mergeCells count="5">
    <mergeCell ref="B1:E1"/>
    <mergeCell ref="L85:M85"/>
    <mergeCell ref="C22:D22"/>
    <mergeCell ref="H22:J22"/>
    <mergeCell ref="C82:M82"/>
  </mergeCells>
  <pageMargins left="7.874015748031496E-2" right="0.23622047244094491" top="0.23622047244094491" bottom="0.11811023622047245" header="0.27559055118110237" footer="0"/>
  <pageSetup paperSize="9" orientation="portrait"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lha12">
    <tabColor theme="7"/>
  </sheetPr>
  <dimension ref="A1:AD60"/>
  <sheetViews>
    <sheetView zoomScaleNormal="100" workbookViewId="0"/>
  </sheetViews>
  <sheetFormatPr defaultRowHeight="12.75" x14ac:dyDescent="0.2"/>
  <cols>
    <col min="1" max="1" width="1" style="114" customWidth="1"/>
    <col min="2" max="2" width="2.5703125" style="114" customWidth="1"/>
    <col min="3" max="3" width="1" style="114" customWidth="1"/>
    <col min="4" max="4" width="20.85546875" style="114" customWidth="1"/>
    <col min="5" max="5" width="0.5703125" style="114" customWidth="1"/>
    <col min="6" max="6" width="8.42578125" style="114" customWidth="1"/>
    <col min="7" max="7" width="0.42578125" style="114" customWidth="1"/>
    <col min="8" max="8" width="9.28515625" style="114" customWidth="1"/>
    <col min="9" max="9" width="9.7109375" style="114" customWidth="1"/>
    <col min="10" max="10" width="9.42578125" style="114" customWidth="1"/>
    <col min="11" max="11" width="9" style="114" customWidth="1"/>
    <col min="12" max="12" width="8.42578125" style="114" customWidth="1"/>
    <col min="13" max="13" width="9.28515625" style="114" customWidth="1"/>
    <col min="14" max="14" width="9.140625" style="114" customWidth="1"/>
    <col min="15" max="15" width="2.5703125" style="114" customWidth="1"/>
    <col min="16" max="16" width="1" style="114" customWidth="1"/>
    <col min="17" max="16384" width="9.140625" style="114"/>
  </cols>
  <sheetData>
    <row r="1" spans="1:16" ht="13.5" customHeight="1" x14ac:dyDescent="0.2">
      <c r="A1" s="113"/>
      <c r="B1" s="213"/>
      <c r="C1" s="213"/>
      <c r="D1" s="213"/>
      <c r="E1" s="202"/>
      <c r="F1" s="202"/>
      <c r="G1" s="202"/>
      <c r="H1" s="202"/>
      <c r="I1" s="202"/>
      <c r="J1" s="202"/>
      <c r="K1" s="202"/>
      <c r="L1" s="1585" t="s">
        <v>325</v>
      </c>
      <c r="M1" s="1585"/>
      <c r="N1" s="1585"/>
      <c r="O1" s="1585"/>
      <c r="P1" s="113"/>
    </row>
    <row r="2" spans="1:16" ht="6" customHeight="1" x14ac:dyDescent="0.2">
      <c r="A2" s="113"/>
      <c r="B2" s="214"/>
      <c r="C2" s="363"/>
      <c r="D2" s="363"/>
      <c r="E2" s="201"/>
      <c r="F2" s="201"/>
      <c r="G2" s="201"/>
      <c r="H2" s="201"/>
      <c r="I2" s="201"/>
      <c r="J2" s="201"/>
      <c r="K2" s="201"/>
      <c r="L2" s="201"/>
      <c r="M2" s="201"/>
      <c r="N2" s="115"/>
      <c r="O2" s="115"/>
      <c r="P2" s="113"/>
    </row>
    <row r="3" spans="1:16" ht="13.5" customHeight="1" thickBot="1" x14ac:dyDescent="0.25">
      <c r="A3" s="113"/>
      <c r="B3" s="215"/>
      <c r="C3" s="116"/>
      <c r="D3" s="116"/>
      <c r="E3" s="116"/>
      <c r="F3" s="115"/>
      <c r="G3" s="115"/>
      <c r="H3" s="115"/>
      <c r="I3" s="115"/>
      <c r="J3" s="115"/>
      <c r="K3" s="115"/>
      <c r="L3" s="507"/>
      <c r="M3" s="507"/>
      <c r="N3" s="507" t="s">
        <v>70</v>
      </c>
      <c r="O3" s="507"/>
      <c r="P3" s="507"/>
    </row>
    <row r="4" spans="1:16" ht="15" customHeight="1" thickBot="1" x14ac:dyDescent="0.25">
      <c r="A4" s="113"/>
      <c r="B4" s="215"/>
      <c r="C4" s="229" t="s">
        <v>301</v>
      </c>
      <c r="D4" s="232"/>
      <c r="E4" s="232"/>
      <c r="F4" s="232"/>
      <c r="G4" s="232"/>
      <c r="H4" s="232"/>
      <c r="I4" s="232"/>
      <c r="J4" s="232"/>
      <c r="K4" s="232"/>
      <c r="L4" s="232"/>
      <c r="M4" s="232"/>
      <c r="N4" s="233"/>
      <c r="O4" s="507"/>
      <c r="P4" s="507"/>
    </row>
    <row r="5" spans="1:16" ht="7.5" customHeight="1" x14ac:dyDescent="0.2">
      <c r="A5" s="113"/>
      <c r="B5" s="215"/>
      <c r="C5" s="1586" t="s">
        <v>85</v>
      </c>
      <c r="D5" s="1586"/>
      <c r="E5" s="115"/>
      <c r="F5" s="11"/>
      <c r="G5" s="115"/>
      <c r="H5" s="115"/>
      <c r="I5" s="115"/>
      <c r="J5" s="115"/>
      <c r="K5" s="115"/>
      <c r="L5" s="507"/>
      <c r="M5" s="507"/>
      <c r="N5" s="507"/>
      <c r="O5" s="507"/>
      <c r="P5" s="507"/>
    </row>
    <row r="6" spans="1:16" ht="13.5" customHeight="1" x14ac:dyDescent="0.2">
      <c r="A6" s="113"/>
      <c r="B6" s="215"/>
      <c r="C6" s="1587"/>
      <c r="D6" s="1587"/>
      <c r="E6" s="60">
        <v>1999</v>
      </c>
      <c r="F6" s="60"/>
      <c r="G6" s="115"/>
      <c r="H6" s="61">
        <v>2010</v>
      </c>
      <c r="I6" s="61">
        <v>2011</v>
      </c>
      <c r="J6" s="61">
        <v>2012</v>
      </c>
      <c r="K6" s="61">
        <v>2013</v>
      </c>
      <c r="L6" s="61">
        <v>2014</v>
      </c>
      <c r="M6" s="61">
        <v>2015</v>
      </c>
      <c r="N6" s="61">
        <v>2016</v>
      </c>
      <c r="O6" s="507"/>
      <c r="P6" s="507"/>
    </row>
    <row r="7" spans="1:16" ht="2.25" customHeight="1" x14ac:dyDescent="0.2">
      <c r="A7" s="113"/>
      <c r="B7" s="215"/>
      <c r="C7" s="62"/>
      <c r="D7" s="62"/>
      <c r="E7" s="11"/>
      <c r="F7" s="11"/>
      <c r="G7" s="115"/>
      <c r="H7" s="11"/>
      <c r="I7" s="11"/>
      <c r="J7" s="11"/>
      <c r="K7" s="11"/>
      <c r="L7" s="11"/>
      <c r="M7" s="11"/>
      <c r="N7" s="11"/>
      <c r="O7" s="507"/>
      <c r="P7" s="507"/>
    </row>
    <row r="8" spans="1:16" ht="30" customHeight="1" x14ac:dyDescent="0.2">
      <c r="A8" s="113"/>
      <c r="B8" s="215"/>
      <c r="C8" s="1588" t="s">
        <v>300</v>
      </c>
      <c r="D8" s="1588"/>
      <c r="E8" s="1588"/>
      <c r="F8" s="1588"/>
      <c r="G8" s="200"/>
      <c r="H8" s="957">
        <v>475</v>
      </c>
      <c r="I8" s="957">
        <v>485</v>
      </c>
      <c r="J8" s="957">
        <v>485</v>
      </c>
      <c r="K8" s="957">
        <v>485</v>
      </c>
      <c r="L8" s="957">
        <v>505</v>
      </c>
      <c r="M8" s="1033">
        <v>505</v>
      </c>
      <c r="N8" s="1033">
        <v>530</v>
      </c>
      <c r="O8" s="179"/>
      <c r="P8" s="179"/>
    </row>
    <row r="9" spans="1:16" ht="31.5" customHeight="1" x14ac:dyDescent="0.2">
      <c r="A9" s="113"/>
      <c r="B9" s="217"/>
      <c r="C9" s="178" t="s">
        <v>287</v>
      </c>
      <c r="D9" s="178"/>
      <c r="E9" s="175"/>
      <c r="F9" s="175"/>
      <c r="G9" s="177"/>
      <c r="H9" s="176" t="s">
        <v>445</v>
      </c>
      <c r="I9" s="176" t="s">
        <v>286</v>
      </c>
      <c r="J9" s="502" t="s">
        <v>342</v>
      </c>
      <c r="K9" s="502" t="s">
        <v>342</v>
      </c>
      <c r="L9" s="176" t="s">
        <v>412</v>
      </c>
      <c r="M9" s="502" t="s">
        <v>342</v>
      </c>
      <c r="N9" s="176" t="s">
        <v>446</v>
      </c>
      <c r="O9" s="176"/>
      <c r="P9" s="176"/>
    </row>
    <row r="10" spans="1:16" s="119" customFormat="1" ht="18" customHeight="1" x14ac:dyDescent="0.2">
      <c r="A10" s="117"/>
      <c r="B10" s="216"/>
      <c r="C10" s="120" t="s">
        <v>285</v>
      </c>
      <c r="D10" s="120"/>
      <c r="E10" s="175"/>
      <c r="F10" s="175"/>
      <c r="G10" s="118"/>
      <c r="H10" s="175" t="s">
        <v>284</v>
      </c>
      <c r="I10" s="175" t="s">
        <v>283</v>
      </c>
      <c r="J10" s="502" t="s">
        <v>342</v>
      </c>
      <c r="K10" s="502" t="s">
        <v>342</v>
      </c>
      <c r="L10" s="502" t="s">
        <v>413</v>
      </c>
      <c r="M10" s="502" t="s">
        <v>342</v>
      </c>
      <c r="N10" s="502" t="s">
        <v>444</v>
      </c>
      <c r="O10" s="175"/>
      <c r="P10" s="175"/>
    </row>
    <row r="11" spans="1:16" ht="20.25" customHeight="1" thickBot="1" x14ac:dyDescent="0.25">
      <c r="A11" s="113"/>
      <c r="B11" s="215"/>
      <c r="C11" s="509" t="s">
        <v>343</v>
      </c>
      <c r="D11" s="508"/>
      <c r="E11" s="115"/>
      <c r="F11" s="115"/>
      <c r="G11" s="115"/>
      <c r="H11" s="115"/>
      <c r="I11" s="115"/>
      <c r="J11" s="115"/>
      <c r="K11" s="115"/>
      <c r="L11" s="115"/>
      <c r="M11" s="115"/>
      <c r="N11" s="507"/>
      <c r="O11" s="115"/>
      <c r="P11" s="113"/>
    </row>
    <row r="12" spans="1:16" s="119" customFormat="1" ht="13.5" customHeight="1" thickBot="1" x14ac:dyDescent="0.25">
      <c r="A12" s="117"/>
      <c r="B12" s="216"/>
      <c r="C12" s="229" t="s">
        <v>282</v>
      </c>
      <c r="D12" s="230"/>
      <c r="E12" s="230"/>
      <c r="F12" s="230"/>
      <c r="G12" s="230"/>
      <c r="H12" s="230"/>
      <c r="I12" s="230"/>
      <c r="J12" s="230"/>
      <c r="K12" s="230"/>
      <c r="L12" s="230"/>
      <c r="M12" s="230"/>
      <c r="N12" s="231"/>
      <c r="O12" s="115"/>
      <c r="P12" s="113"/>
    </row>
    <row r="13" spans="1:16" ht="7.5" customHeight="1" x14ac:dyDescent="0.2">
      <c r="A13" s="113"/>
      <c r="B13" s="215"/>
      <c r="C13" s="1589" t="s">
        <v>279</v>
      </c>
      <c r="D13" s="1589"/>
      <c r="E13" s="121"/>
      <c r="F13" s="121"/>
      <c r="G13" s="63"/>
      <c r="H13" s="122"/>
      <c r="I13" s="122"/>
      <c r="J13" s="122"/>
      <c r="K13" s="122"/>
      <c r="L13" s="122"/>
      <c r="M13" s="122"/>
      <c r="N13" s="122"/>
      <c r="O13" s="115"/>
      <c r="P13" s="113"/>
    </row>
    <row r="14" spans="1:16" ht="13.5" customHeight="1" x14ac:dyDescent="0.2">
      <c r="A14" s="113"/>
      <c r="B14" s="215"/>
      <c r="C14" s="1590"/>
      <c r="D14" s="1590"/>
      <c r="E14" s="121"/>
      <c r="F14" s="121"/>
      <c r="G14" s="63"/>
      <c r="H14" s="1055">
        <v>2012</v>
      </c>
      <c r="I14" s="1591">
        <v>2013</v>
      </c>
      <c r="J14" s="1591"/>
      <c r="K14" s="1591">
        <v>2014</v>
      </c>
      <c r="L14" s="1591"/>
      <c r="M14" s="1591">
        <v>2015</v>
      </c>
      <c r="N14" s="1591"/>
      <c r="O14" s="115"/>
      <c r="P14" s="113"/>
    </row>
    <row r="15" spans="1:16" ht="12.75" customHeight="1" x14ac:dyDescent="0.2">
      <c r="A15" s="113"/>
      <c r="B15" s="215"/>
      <c r="C15" s="121"/>
      <c r="D15" s="121"/>
      <c r="E15" s="121"/>
      <c r="F15" s="121"/>
      <c r="G15" s="63"/>
      <c r="H15" s="443" t="s">
        <v>86</v>
      </c>
      <c r="I15" s="652" t="s">
        <v>87</v>
      </c>
      <c r="J15" s="443" t="s">
        <v>86</v>
      </c>
      <c r="K15" s="906" t="s">
        <v>87</v>
      </c>
      <c r="L15" s="653" t="s">
        <v>86</v>
      </c>
      <c r="M15" s="906" t="s">
        <v>87</v>
      </c>
      <c r="N15" s="653" t="s">
        <v>86</v>
      </c>
      <c r="O15" s="115"/>
      <c r="P15" s="113"/>
    </row>
    <row r="16" spans="1:16" ht="4.5" customHeight="1" x14ac:dyDescent="0.2">
      <c r="A16" s="113"/>
      <c r="B16" s="215"/>
      <c r="C16" s="121"/>
      <c r="D16" s="121"/>
      <c r="E16" s="121"/>
      <c r="F16" s="121"/>
      <c r="G16" s="63"/>
      <c r="H16" s="366"/>
      <c r="I16" s="366"/>
      <c r="J16" s="366"/>
      <c r="K16" s="924"/>
      <c r="L16" s="366"/>
      <c r="M16" s="366"/>
      <c r="N16" s="366"/>
      <c r="O16" s="122"/>
      <c r="P16" s="113"/>
    </row>
    <row r="17" spans="1:16" ht="15" customHeight="1" x14ac:dyDescent="0.2">
      <c r="A17" s="113"/>
      <c r="B17" s="215"/>
      <c r="C17" s="195" t="s">
        <v>299</v>
      </c>
      <c r="D17" s="226"/>
      <c r="E17" s="221"/>
      <c r="F17" s="221"/>
      <c r="G17" s="228"/>
      <c r="H17" s="503">
        <v>962.38</v>
      </c>
      <c r="I17" s="503">
        <v>962.96</v>
      </c>
      <c r="J17" s="503">
        <v>958.81</v>
      </c>
      <c r="K17" s="928">
        <v>945.78</v>
      </c>
      <c r="L17" s="503">
        <v>946.97</v>
      </c>
      <c r="M17" s="503">
        <v>950.9</v>
      </c>
      <c r="N17" s="503">
        <f>+J37</f>
        <v>952.67243142082441</v>
      </c>
      <c r="O17" s="122"/>
      <c r="P17" s="113"/>
    </row>
    <row r="18" spans="1:16" ht="13.5" customHeight="1" x14ac:dyDescent="0.2">
      <c r="A18" s="113"/>
      <c r="B18" s="215"/>
      <c r="C18" s="512" t="s">
        <v>72</v>
      </c>
      <c r="D18" s="123"/>
      <c r="E18" s="121"/>
      <c r="F18" s="121"/>
      <c r="G18" s="63"/>
      <c r="H18" s="504">
        <v>1043.17</v>
      </c>
      <c r="I18" s="504">
        <v>1043.8499999999999</v>
      </c>
      <c r="J18" s="504">
        <v>1037.9100000000001</v>
      </c>
      <c r="K18" s="929">
        <v>1032.19</v>
      </c>
      <c r="L18" s="504">
        <v>1033.18</v>
      </c>
      <c r="M18" s="504">
        <v>1035.1600000000001</v>
      </c>
      <c r="N18" s="504">
        <v>1034.2916578226188</v>
      </c>
      <c r="O18" s="122"/>
      <c r="P18" s="113"/>
    </row>
    <row r="19" spans="1:16" ht="13.5" customHeight="1" x14ac:dyDescent="0.2">
      <c r="A19" s="113"/>
      <c r="B19" s="215"/>
      <c r="C19" s="512" t="s">
        <v>71</v>
      </c>
      <c r="D19" s="123"/>
      <c r="E19" s="121"/>
      <c r="F19" s="121"/>
      <c r="G19" s="63"/>
      <c r="H19" s="504">
        <v>856.25</v>
      </c>
      <c r="I19" s="504">
        <v>857.33</v>
      </c>
      <c r="J19" s="504">
        <v>853.8</v>
      </c>
      <c r="K19" s="929">
        <v>840.78</v>
      </c>
      <c r="L19" s="504">
        <v>842.98</v>
      </c>
      <c r="M19" s="504">
        <v>849.53</v>
      </c>
      <c r="N19" s="504">
        <v>852.69380865007668</v>
      </c>
      <c r="O19" s="122"/>
      <c r="P19" s="113"/>
    </row>
    <row r="20" spans="1:16" ht="6.75" customHeight="1" x14ac:dyDescent="0.2">
      <c r="A20" s="113"/>
      <c r="B20" s="215"/>
      <c r="C20" s="152"/>
      <c r="D20" s="123"/>
      <c r="E20" s="121"/>
      <c r="F20" s="121"/>
      <c r="G20" s="63"/>
      <c r="H20" s="513"/>
      <c r="I20" s="513"/>
      <c r="J20" s="513"/>
      <c r="K20" s="930"/>
      <c r="L20" s="513"/>
      <c r="M20" s="513"/>
      <c r="N20" s="513"/>
      <c r="O20" s="122"/>
      <c r="P20" s="113"/>
    </row>
    <row r="21" spans="1:16" ht="15" customHeight="1" x14ac:dyDescent="0.2">
      <c r="A21" s="113"/>
      <c r="B21" s="215"/>
      <c r="C21" s="195" t="s">
        <v>298</v>
      </c>
      <c r="D21" s="226"/>
      <c r="E21" s="221"/>
      <c r="F21" s="221"/>
      <c r="G21" s="225"/>
      <c r="H21" s="503">
        <v>1123.5</v>
      </c>
      <c r="I21" s="503">
        <v>1124.83</v>
      </c>
      <c r="J21" s="503">
        <v>1125.5899999999999</v>
      </c>
      <c r="K21" s="934">
        <v>1120.4000000000001</v>
      </c>
      <c r="L21" s="503">
        <v>1124.49</v>
      </c>
      <c r="M21" s="503">
        <v>1140.3699999999999</v>
      </c>
      <c r="N21" s="503">
        <f>+L37</f>
        <v>1130.3699999999999</v>
      </c>
      <c r="O21" s="122"/>
      <c r="P21" s="113"/>
    </row>
    <row r="22" spans="1:16" s="125" customFormat="1" ht="13.5" customHeight="1" x14ac:dyDescent="0.2">
      <c r="A22" s="124"/>
      <c r="B22" s="218"/>
      <c r="C22" s="512" t="s">
        <v>72</v>
      </c>
      <c r="D22" s="123"/>
      <c r="E22" s="121"/>
      <c r="F22" s="121"/>
      <c r="G22" s="63"/>
      <c r="H22" s="504">
        <v>1231.47</v>
      </c>
      <c r="I22" s="504">
        <v>1232.1199999999999</v>
      </c>
      <c r="J22" s="504">
        <v>1233.47</v>
      </c>
      <c r="K22" s="925">
        <v>1241.71</v>
      </c>
      <c r="L22" s="504">
        <v>1246.24</v>
      </c>
      <c r="M22" s="504">
        <v>1262.17</v>
      </c>
      <c r="N22" s="504">
        <v>1245.79</v>
      </c>
      <c r="O22" s="121"/>
      <c r="P22" s="124"/>
    </row>
    <row r="23" spans="1:16" s="125" customFormat="1" ht="13.5" customHeight="1" x14ac:dyDescent="0.2">
      <c r="A23" s="124"/>
      <c r="B23" s="218"/>
      <c r="C23" s="512" t="s">
        <v>71</v>
      </c>
      <c r="D23" s="123"/>
      <c r="E23" s="121"/>
      <c r="F23" s="121"/>
      <c r="G23" s="63"/>
      <c r="H23" s="504">
        <v>981.64</v>
      </c>
      <c r="I23" s="504">
        <v>984.61</v>
      </c>
      <c r="J23" s="504">
        <v>982.36</v>
      </c>
      <c r="K23" s="929">
        <v>972.99</v>
      </c>
      <c r="L23" s="504">
        <v>977.62</v>
      </c>
      <c r="M23" s="504">
        <v>993.84</v>
      </c>
      <c r="N23" s="504">
        <v>989</v>
      </c>
      <c r="O23" s="121"/>
      <c r="P23" s="124"/>
    </row>
    <row r="24" spans="1:16" ht="15" customHeight="1" x14ac:dyDescent="0.2">
      <c r="A24" s="113"/>
      <c r="B24" s="215"/>
      <c r="C24" s="1053" t="s">
        <v>485</v>
      </c>
      <c r="E24" s="121"/>
      <c r="F24" s="121"/>
      <c r="G24" s="63"/>
      <c r="H24" s="1052">
        <f t="shared" ref="H24:K24" si="0">+H23/H22</f>
        <v>0.79712863488351315</v>
      </c>
      <c r="I24" s="1052">
        <f t="shared" si="0"/>
        <v>0.79911859234490157</v>
      </c>
      <c r="J24" s="1052">
        <f t="shared" si="0"/>
        <v>0.79641985617809918</v>
      </c>
      <c r="K24" s="1054">
        <f t="shared" si="0"/>
        <v>0.78358876066070171</v>
      </c>
      <c r="L24" s="1052">
        <f>+L23/L22</f>
        <v>0.78445564257285916</v>
      </c>
      <c r="M24" s="1051">
        <f>+M23/M22</f>
        <v>0.78740581696601886</v>
      </c>
      <c r="N24" s="1051">
        <f>+N23/N22</f>
        <v>0.79387376684673983</v>
      </c>
      <c r="O24" s="122"/>
      <c r="P24" s="113"/>
    </row>
    <row r="25" spans="1:16" ht="21.75" customHeight="1" x14ac:dyDescent="0.2">
      <c r="A25" s="113"/>
      <c r="B25" s="215"/>
      <c r="C25" s="195" t="s">
        <v>297</v>
      </c>
      <c r="D25" s="226"/>
      <c r="E25" s="221"/>
      <c r="F25" s="221"/>
      <c r="G25" s="227"/>
      <c r="H25" s="505">
        <f t="shared" ref="H25:M25" si="1">H17/H21*100</f>
        <v>85.659101023586999</v>
      </c>
      <c r="I25" s="505">
        <f t="shared" si="1"/>
        <v>85.609380973124843</v>
      </c>
      <c r="J25" s="505">
        <f t="shared" si="1"/>
        <v>85.182881866398958</v>
      </c>
      <c r="K25" s="931">
        <f t="shared" si="1"/>
        <v>84.41449482327738</v>
      </c>
      <c r="L25" s="505">
        <f t="shared" si="1"/>
        <v>84.21328780158116</v>
      </c>
      <c r="M25" s="505">
        <f t="shared" si="1"/>
        <v>83.385217078667452</v>
      </c>
      <c r="N25" s="505">
        <f>N17/N21*100</f>
        <v>84.279698808427725</v>
      </c>
      <c r="O25" s="122"/>
      <c r="P25" s="113"/>
    </row>
    <row r="26" spans="1:16" ht="13.5" customHeight="1" x14ac:dyDescent="0.2">
      <c r="A26" s="113"/>
      <c r="B26" s="215"/>
      <c r="C26" s="512" t="s">
        <v>72</v>
      </c>
      <c r="D26" s="123"/>
      <c r="E26" s="121"/>
      <c r="F26" s="121"/>
      <c r="G26" s="174"/>
      <c r="H26" s="714">
        <f t="shared" ref="H26:J26" si="2">H18/H22*100</f>
        <v>84.709331124590932</v>
      </c>
      <c r="I26" s="714">
        <f t="shared" si="2"/>
        <v>84.719832483848975</v>
      </c>
      <c r="J26" s="714">
        <f t="shared" si="2"/>
        <v>84.145540629281626</v>
      </c>
      <c r="K26" s="932">
        <f>K18/K22*100</f>
        <v>83.126494914271447</v>
      </c>
      <c r="L26" s="714">
        <f>L18/L22*100</f>
        <v>82.903774553858014</v>
      </c>
      <c r="M26" s="714">
        <f>M18/M22*100</f>
        <v>82.014308690588436</v>
      </c>
      <c r="N26" s="714">
        <f>N18/N22*100</f>
        <v>83.022953934661444</v>
      </c>
      <c r="O26" s="122"/>
      <c r="P26" s="113"/>
    </row>
    <row r="27" spans="1:16" ht="13.5" customHeight="1" x14ac:dyDescent="0.2">
      <c r="A27" s="113"/>
      <c r="B27" s="215"/>
      <c r="C27" s="512" t="s">
        <v>71</v>
      </c>
      <c r="D27" s="123"/>
      <c r="E27" s="121"/>
      <c r="F27" s="121"/>
      <c r="G27" s="174"/>
      <c r="H27" s="714">
        <f t="shared" ref="H27:K27" si="3">H19/H23*100</f>
        <v>87.226478138625168</v>
      </c>
      <c r="I27" s="714">
        <f t="shared" si="3"/>
        <v>87.073054305765737</v>
      </c>
      <c r="J27" s="714">
        <f t="shared" si="3"/>
        <v>86.913147929475954</v>
      </c>
      <c r="K27" s="932">
        <f t="shared" si="3"/>
        <v>86.411987790213658</v>
      </c>
      <c r="L27" s="714">
        <f>L19/L23*100</f>
        <v>86.227777664123067</v>
      </c>
      <c r="M27" s="714">
        <f>M19/M23*100</f>
        <v>85.479554052966265</v>
      </c>
      <c r="N27" s="714">
        <f>N19/N23*100</f>
        <v>86.217776405467816</v>
      </c>
      <c r="O27" s="122"/>
      <c r="P27" s="113"/>
    </row>
    <row r="28" spans="1:16" ht="6.75" customHeight="1" x14ac:dyDescent="0.2">
      <c r="A28" s="113"/>
      <c r="B28" s="215"/>
      <c r="C28" s="152"/>
      <c r="D28" s="123"/>
      <c r="E28" s="121"/>
      <c r="F28" s="121"/>
      <c r="G28" s="173"/>
      <c r="H28" s="506"/>
      <c r="I28" s="506"/>
      <c r="J28" s="506"/>
      <c r="K28" s="933"/>
      <c r="L28" s="506"/>
      <c r="M28" s="506"/>
      <c r="N28" s="506"/>
      <c r="O28" s="122"/>
      <c r="P28" s="113"/>
    </row>
    <row r="29" spans="1:16" ht="23.25" customHeight="1" x14ac:dyDescent="0.2">
      <c r="A29" s="113"/>
      <c r="B29" s="215"/>
      <c r="C29" s="1592" t="s">
        <v>296</v>
      </c>
      <c r="D29" s="1592"/>
      <c r="E29" s="1592"/>
      <c r="F29" s="1592"/>
      <c r="G29" s="225"/>
      <c r="H29" s="503">
        <v>12.9</v>
      </c>
      <c r="I29" s="503">
        <v>11.7</v>
      </c>
      <c r="J29" s="503">
        <v>12</v>
      </c>
      <c r="K29" s="928">
        <v>13.2</v>
      </c>
      <c r="L29" s="503">
        <v>19.600000000000001</v>
      </c>
      <c r="M29" s="503">
        <v>21.4</v>
      </c>
      <c r="N29" s="503">
        <f>+N37</f>
        <v>21.1</v>
      </c>
      <c r="O29" s="122"/>
      <c r="P29" s="113"/>
    </row>
    <row r="30" spans="1:16" ht="13.5" customHeight="1" x14ac:dyDescent="0.2">
      <c r="A30" s="124"/>
      <c r="B30" s="218"/>
      <c r="C30" s="512" t="s">
        <v>281</v>
      </c>
      <c r="D30" s="123"/>
      <c r="E30" s="121"/>
      <c r="F30" s="121"/>
      <c r="G30" s="63"/>
      <c r="H30" s="504">
        <v>10.1</v>
      </c>
      <c r="I30" s="504">
        <v>9.1999999999999993</v>
      </c>
      <c r="J30" s="504">
        <v>8.6999999999999993</v>
      </c>
      <c r="K30" s="925">
        <v>8.1</v>
      </c>
      <c r="L30" s="504">
        <v>15.1</v>
      </c>
      <c r="M30" s="504">
        <v>16.899999999999999</v>
      </c>
      <c r="N30" s="504">
        <v>17</v>
      </c>
      <c r="P30" s="113"/>
    </row>
    <row r="31" spans="1:16" ht="13.5" customHeight="1" x14ac:dyDescent="0.2">
      <c r="A31" s="113"/>
      <c r="B31" s="215"/>
      <c r="C31" s="512" t="s">
        <v>280</v>
      </c>
      <c r="D31" s="123"/>
      <c r="E31" s="121"/>
      <c r="F31" s="121"/>
      <c r="G31" s="63"/>
      <c r="H31" s="504">
        <v>16.600000000000001</v>
      </c>
      <c r="I31" s="504">
        <v>15.1</v>
      </c>
      <c r="J31" s="504">
        <v>16.5</v>
      </c>
      <c r="K31" s="925">
        <v>19.3</v>
      </c>
      <c r="L31" s="504">
        <v>25</v>
      </c>
      <c r="M31" s="504">
        <v>26.9</v>
      </c>
      <c r="N31" s="504">
        <v>26.2</v>
      </c>
      <c r="O31" s="122"/>
      <c r="P31" s="113"/>
    </row>
    <row r="32" spans="1:16" ht="20.25" customHeight="1" thickBot="1" x14ac:dyDescent="0.25">
      <c r="A32" s="113"/>
      <c r="B32" s="215"/>
      <c r="C32" s="152"/>
      <c r="D32" s="123"/>
      <c r="E32" s="121"/>
      <c r="F32" s="121"/>
      <c r="G32" s="1602"/>
      <c r="H32" s="1602"/>
      <c r="I32" s="1602"/>
      <c r="J32" s="1602"/>
      <c r="K32" s="1602"/>
      <c r="L32" s="1602"/>
      <c r="M32" s="1603"/>
      <c r="N32" s="1603"/>
      <c r="O32" s="122"/>
      <c r="P32" s="113"/>
    </row>
    <row r="33" spans="1:30" ht="30.75" customHeight="1" thickBot="1" x14ac:dyDescent="0.25">
      <c r="A33" s="113"/>
      <c r="B33" s="215"/>
      <c r="C33" s="1594" t="s">
        <v>295</v>
      </c>
      <c r="D33" s="1595"/>
      <c r="E33" s="1595"/>
      <c r="F33" s="1595"/>
      <c r="G33" s="1595"/>
      <c r="H33" s="1595"/>
      <c r="I33" s="1595"/>
      <c r="J33" s="1595"/>
      <c r="K33" s="1595"/>
      <c r="L33" s="1595"/>
      <c r="M33" s="1595"/>
      <c r="N33" s="1596"/>
      <c r="O33" s="167"/>
      <c r="P33" s="113"/>
    </row>
    <row r="34" spans="1:30" ht="7.5" customHeight="1" x14ac:dyDescent="0.2">
      <c r="A34" s="113"/>
      <c r="B34" s="215"/>
      <c r="C34" s="1597" t="s">
        <v>279</v>
      </c>
      <c r="D34" s="1597"/>
      <c r="E34" s="170"/>
      <c r="F34" s="169"/>
      <c r="G34" s="126"/>
      <c r="H34" s="127"/>
      <c r="I34" s="127"/>
      <c r="J34" s="127"/>
      <c r="K34" s="127"/>
      <c r="L34" s="127"/>
      <c r="M34" s="127"/>
      <c r="N34" s="127"/>
      <c r="O34" s="167"/>
      <c r="P34" s="113"/>
      <c r="S34" s="119"/>
      <c r="T34" s="119"/>
      <c r="U34" s="119"/>
      <c r="V34" s="119"/>
      <c r="W34" s="119"/>
      <c r="X34" s="119"/>
      <c r="Y34" s="119"/>
      <c r="Z34" s="119"/>
      <c r="AA34" s="119"/>
      <c r="AB34" s="119"/>
      <c r="AC34" s="119"/>
      <c r="AD34" s="119"/>
    </row>
    <row r="35" spans="1:30" ht="36" customHeight="1" x14ac:dyDescent="0.2">
      <c r="A35" s="113"/>
      <c r="B35" s="215"/>
      <c r="C35" s="1598"/>
      <c r="D35" s="1598"/>
      <c r="E35" s="172"/>
      <c r="F35" s="172"/>
      <c r="G35" s="172"/>
      <c r="H35" s="172"/>
      <c r="I35" s="1599" t="s">
        <v>278</v>
      </c>
      <c r="J35" s="1600"/>
      <c r="K35" s="1601" t="s">
        <v>277</v>
      </c>
      <c r="L35" s="1600"/>
      <c r="M35" s="1601" t="s">
        <v>276</v>
      </c>
      <c r="N35" s="1599"/>
      <c r="O35" s="167"/>
      <c r="P35" s="113"/>
    </row>
    <row r="36" spans="1:30" s="119" customFormat="1" ht="22.5" customHeight="1" x14ac:dyDescent="0.2">
      <c r="A36" s="117"/>
      <c r="B36" s="216"/>
      <c r="C36" s="172"/>
      <c r="D36" s="172"/>
      <c r="E36" s="172"/>
      <c r="F36" s="172"/>
      <c r="G36" s="172"/>
      <c r="H36" s="172"/>
      <c r="I36" s="905" t="s">
        <v>447</v>
      </c>
      <c r="J36" s="905" t="s">
        <v>486</v>
      </c>
      <c r="K36" s="905" t="s">
        <v>447</v>
      </c>
      <c r="L36" s="905" t="s">
        <v>486</v>
      </c>
      <c r="M36" s="905" t="s">
        <v>447</v>
      </c>
      <c r="N36" s="905" t="s">
        <v>486</v>
      </c>
      <c r="O36" s="171"/>
      <c r="P36" s="117"/>
      <c r="S36" s="114"/>
      <c r="T36" s="114"/>
      <c r="U36" s="114"/>
      <c r="V36" s="114"/>
      <c r="W36" s="114"/>
      <c r="X36" s="114"/>
      <c r="Y36" s="114"/>
      <c r="Z36" s="114"/>
      <c r="AA36" s="114"/>
      <c r="AB36" s="114"/>
      <c r="AC36" s="114"/>
      <c r="AD36" s="114"/>
    </row>
    <row r="37" spans="1:30" ht="15" customHeight="1" x14ac:dyDescent="0.2">
      <c r="A37" s="113"/>
      <c r="B37" s="215"/>
      <c r="C37" s="195" t="s">
        <v>68</v>
      </c>
      <c r="D37" s="220"/>
      <c r="E37" s="221"/>
      <c r="F37" s="222"/>
      <c r="G37" s="223"/>
      <c r="H37" s="224"/>
      <c r="I37" s="926">
        <v>950.9</v>
      </c>
      <c r="J37" s="926">
        <v>952.67243142082441</v>
      </c>
      <c r="K37" s="1068">
        <v>1140.3699999999999</v>
      </c>
      <c r="L37" s="926">
        <v>1130.3699999999999</v>
      </c>
      <c r="M37" s="926">
        <v>21.4</v>
      </c>
      <c r="N37" s="926">
        <v>21.1</v>
      </c>
      <c r="O37" s="167"/>
      <c r="P37" s="113"/>
      <c r="R37" s="1056"/>
      <c r="T37" s="244"/>
      <c r="U37" s="244"/>
      <c r="V37" s="244"/>
      <c r="W37" s="244"/>
      <c r="X37" s="244"/>
      <c r="Y37" s="244"/>
      <c r="Z37" s="244"/>
      <c r="AA37" s="244"/>
      <c r="AB37" s="244"/>
      <c r="AC37" s="244"/>
      <c r="AD37" s="244"/>
    </row>
    <row r="38" spans="1:30" ht="13.5" customHeight="1" x14ac:dyDescent="0.2">
      <c r="A38" s="113"/>
      <c r="B38" s="215"/>
      <c r="C38" s="77" t="s">
        <v>275</v>
      </c>
      <c r="D38" s="181"/>
      <c r="E38" s="181"/>
      <c r="F38" s="181"/>
      <c r="G38" s="181"/>
      <c r="H38" s="181"/>
      <c r="I38" s="955">
        <v>948.1</v>
      </c>
      <c r="J38" s="959">
        <v>959.61139513754881</v>
      </c>
      <c r="K38" s="1069">
        <v>1221.01</v>
      </c>
      <c r="L38" s="959">
        <v>1236.47</v>
      </c>
      <c r="M38" s="927">
        <v>10.5</v>
      </c>
      <c r="N38" s="927">
        <v>8.1</v>
      </c>
      <c r="O38" s="922"/>
      <c r="P38" s="830"/>
      <c r="R38" s="1056"/>
      <c r="T38" s="244"/>
      <c r="U38" s="244"/>
      <c r="V38" s="244"/>
      <c r="W38" s="244"/>
      <c r="X38" s="244"/>
      <c r="Y38" s="244"/>
      <c r="Z38" s="244"/>
      <c r="AA38" s="244"/>
      <c r="AB38" s="244"/>
      <c r="AC38" s="244"/>
      <c r="AD38" s="244"/>
    </row>
    <row r="39" spans="1:30" ht="13.5" customHeight="1" x14ac:dyDescent="0.2">
      <c r="A39" s="113"/>
      <c r="B39" s="215"/>
      <c r="C39" s="77" t="s">
        <v>274</v>
      </c>
      <c r="D39" s="181"/>
      <c r="E39" s="181"/>
      <c r="F39" s="181"/>
      <c r="G39" s="181"/>
      <c r="H39" s="181"/>
      <c r="I39" s="955">
        <v>875.1</v>
      </c>
      <c r="J39" s="959">
        <v>876.8579355342672</v>
      </c>
      <c r="K39" s="1069">
        <v>1054.42</v>
      </c>
      <c r="L39" s="959">
        <v>1031.23</v>
      </c>
      <c r="M39" s="927">
        <v>27.2</v>
      </c>
      <c r="N39" s="927">
        <v>26.2</v>
      </c>
      <c r="O39" s="922"/>
      <c r="P39" s="830"/>
      <c r="R39" s="1056"/>
      <c r="T39" s="244"/>
      <c r="U39" s="244"/>
      <c r="V39" s="244"/>
      <c r="W39" s="244"/>
      <c r="X39" s="244"/>
      <c r="Y39" s="244"/>
      <c r="Z39" s="244"/>
      <c r="AA39" s="244"/>
      <c r="AB39" s="244"/>
      <c r="AC39" s="244"/>
      <c r="AD39" s="244"/>
    </row>
    <row r="40" spans="1:30" ht="13.5" customHeight="1" x14ac:dyDescent="0.2">
      <c r="A40" s="113"/>
      <c r="B40" s="215"/>
      <c r="C40" s="77" t="s">
        <v>273</v>
      </c>
      <c r="D40" s="168"/>
      <c r="E40" s="168"/>
      <c r="F40" s="168"/>
      <c r="G40" s="168"/>
      <c r="H40" s="168"/>
      <c r="I40" s="955">
        <v>2117.8000000000002</v>
      </c>
      <c r="J40" s="959">
        <v>2177.140839068968</v>
      </c>
      <c r="K40" s="1069">
        <v>3291.76</v>
      </c>
      <c r="L40" s="959">
        <v>3067.01</v>
      </c>
      <c r="M40" s="927">
        <v>0.2</v>
      </c>
      <c r="N40" s="927">
        <v>0.6</v>
      </c>
      <c r="O40" s="922"/>
      <c r="P40" s="830"/>
      <c r="R40" s="1056"/>
      <c r="T40" s="244"/>
      <c r="U40" s="244"/>
      <c r="V40" s="244"/>
      <c r="W40" s="244"/>
      <c r="X40" s="244"/>
      <c r="Y40" s="244"/>
      <c r="Z40" s="244"/>
      <c r="AA40" s="244"/>
      <c r="AB40" s="244"/>
      <c r="AC40" s="244"/>
      <c r="AD40" s="244"/>
    </row>
    <row r="41" spans="1:30" ht="13.5" customHeight="1" x14ac:dyDescent="0.2">
      <c r="A41" s="113"/>
      <c r="B41" s="215"/>
      <c r="C41" s="77" t="s">
        <v>272</v>
      </c>
      <c r="D41" s="168"/>
      <c r="E41" s="168"/>
      <c r="F41" s="168"/>
      <c r="G41" s="168"/>
      <c r="H41" s="168"/>
      <c r="I41" s="955">
        <v>931.1</v>
      </c>
      <c r="J41" s="959">
        <v>895.59153758711216</v>
      </c>
      <c r="K41" s="1069">
        <v>1149.9100000000001</v>
      </c>
      <c r="L41" s="959">
        <v>1101.0899999999999</v>
      </c>
      <c r="M41" s="927">
        <v>18.5</v>
      </c>
      <c r="N41" s="927">
        <v>18.899999999999999</v>
      </c>
      <c r="O41" s="922"/>
      <c r="P41" s="830"/>
      <c r="R41" s="1056"/>
      <c r="T41" s="244"/>
      <c r="U41" s="244"/>
      <c r="V41" s="244"/>
      <c r="W41" s="244"/>
      <c r="X41" s="244"/>
      <c r="Y41" s="244"/>
      <c r="Z41" s="244"/>
      <c r="AA41" s="244"/>
      <c r="AB41" s="244"/>
      <c r="AC41" s="244"/>
      <c r="AD41" s="244"/>
    </row>
    <row r="42" spans="1:30" ht="13.5" customHeight="1" x14ac:dyDescent="0.2">
      <c r="A42" s="113"/>
      <c r="B42" s="215"/>
      <c r="C42" s="77" t="s">
        <v>271</v>
      </c>
      <c r="D42" s="168"/>
      <c r="E42" s="168"/>
      <c r="F42" s="168"/>
      <c r="G42" s="168"/>
      <c r="H42" s="168"/>
      <c r="I42" s="955">
        <v>873.6</v>
      </c>
      <c r="J42" s="959">
        <v>863.81888328486809</v>
      </c>
      <c r="K42" s="1069">
        <v>986.46</v>
      </c>
      <c r="L42" s="959">
        <v>978.03</v>
      </c>
      <c r="M42" s="927">
        <v>24.9</v>
      </c>
      <c r="N42" s="927">
        <v>22.7</v>
      </c>
      <c r="O42" s="922"/>
      <c r="P42" s="830"/>
      <c r="R42" s="1056"/>
      <c r="T42" s="244"/>
      <c r="U42" s="244"/>
      <c r="V42" s="244"/>
      <c r="W42" s="244"/>
      <c r="X42" s="244"/>
      <c r="Y42" s="244"/>
      <c r="Z42" s="244"/>
      <c r="AA42" s="244"/>
      <c r="AB42" s="244"/>
      <c r="AC42" s="244"/>
      <c r="AD42" s="244"/>
    </row>
    <row r="43" spans="1:30" ht="13.5" customHeight="1" x14ac:dyDescent="0.2">
      <c r="A43" s="113"/>
      <c r="B43" s="215"/>
      <c r="C43" s="77" t="s">
        <v>339</v>
      </c>
      <c r="D43" s="168"/>
      <c r="E43" s="168"/>
      <c r="F43" s="168"/>
      <c r="G43" s="168"/>
      <c r="H43" s="168"/>
      <c r="I43" s="955">
        <v>924.5</v>
      </c>
      <c r="J43" s="959">
        <v>922.87173456983521</v>
      </c>
      <c r="K43" s="1069">
        <v>1080.27</v>
      </c>
      <c r="L43" s="959">
        <v>1082.3399999999999</v>
      </c>
      <c r="M43" s="927">
        <v>22.5</v>
      </c>
      <c r="N43" s="927">
        <v>20.9</v>
      </c>
      <c r="O43" s="922"/>
      <c r="P43" s="830"/>
      <c r="R43" s="1056"/>
      <c r="T43" s="244"/>
      <c r="U43" s="244"/>
      <c r="V43" s="244"/>
      <c r="W43" s="244"/>
      <c r="X43" s="244"/>
      <c r="Y43" s="244"/>
      <c r="Z43" s="244"/>
      <c r="AA43" s="244"/>
      <c r="AB43" s="244"/>
      <c r="AC43" s="244"/>
      <c r="AD43" s="244"/>
    </row>
    <row r="44" spans="1:30" ht="13.5" customHeight="1" x14ac:dyDescent="0.2">
      <c r="A44" s="113"/>
      <c r="B44" s="215"/>
      <c r="C44" s="77" t="s">
        <v>270</v>
      </c>
      <c r="D44" s="77"/>
      <c r="E44" s="77"/>
      <c r="F44" s="77"/>
      <c r="G44" s="77"/>
      <c r="H44" s="77"/>
      <c r="I44" s="955">
        <v>1091</v>
      </c>
      <c r="J44" s="959">
        <v>1091.346120276452</v>
      </c>
      <c r="K44" s="1069">
        <v>1497.43</v>
      </c>
      <c r="L44" s="959">
        <v>1455.62</v>
      </c>
      <c r="M44" s="927">
        <v>9.3000000000000007</v>
      </c>
      <c r="N44" s="927">
        <v>11.1</v>
      </c>
      <c r="O44" s="922"/>
      <c r="P44" s="830"/>
      <c r="R44" s="1056"/>
      <c r="T44" s="244"/>
      <c r="U44" s="244"/>
      <c r="V44" s="244"/>
      <c r="W44" s="244"/>
      <c r="X44" s="244"/>
      <c r="Y44" s="244"/>
      <c r="Z44" s="244"/>
      <c r="AA44" s="244"/>
      <c r="AB44" s="244"/>
      <c r="AC44" s="244"/>
      <c r="AD44" s="244"/>
    </row>
    <row r="45" spans="1:30" ht="13.5" customHeight="1" x14ac:dyDescent="0.2">
      <c r="A45" s="113"/>
      <c r="B45" s="215"/>
      <c r="C45" s="77" t="s">
        <v>269</v>
      </c>
      <c r="D45" s="168"/>
      <c r="E45" s="168"/>
      <c r="F45" s="168"/>
      <c r="G45" s="168"/>
      <c r="H45" s="168"/>
      <c r="I45" s="955">
        <v>692.2</v>
      </c>
      <c r="J45" s="959">
        <v>711.04731478160693</v>
      </c>
      <c r="K45" s="1069">
        <v>751.73</v>
      </c>
      <c r="L45" s="959">
        <v>773.74</v>
      </c>
      <c r="M45" s="927">
        <v>29.9</v>
      </c>
      <c r="N45" s="927">
        <v>34.700000000000003</v>
      </c>
      <c r="O45" s="922"/>
      <c r="P45" s="830"/>
      <c r="R45" s="1056"/>
      <c r="T45" s="244"/>
      <c r="U45" s="244"/>
      <c r="V45" s="244"/>
      <c r="W45" s="244"/>
      <c r="X45" s="244"/>
      <c r="Y45" s="244"/>
      <c r="Z45" s="244"/>
      <c r="AA45" s="244"/>
      <c r="AB45" s="244"/>
      <c r="AC45" s="244"/>
      <c r="AD45" s="244"/>
    </row>
    <row r="46" spans="1:30" ht="13.5" customHeight="1" x14ac:dyDescent="0.2">
      <c r="A46" s="113"/>
      <c r="B46" s="215"/>
      <c r="C46" s="77" t="s">
        <v>268</v>
      </c>
      <c r="D46" s="168"/>
      <c r="E46" s="168"/>
      <c r="F46" s="168"/>
      <c r="G46" s="168"/>
      <c r="H46" s="168"/>
      <c r="I46" s="955">
        <v>1539.9</v>
      </c>
      <c r="J46" s="959">
        <v>1540.9372848268554</v>
      </c>
      <c r="K46" s="1069">
        <v>1822.39</v>
      </c>
      <c r="L46" s="959">
        <v>1834.94</v>
      </c>
      <c r="M46" s="927">
        <v>5</v>
      </c>
      <c r="N46" s="927">
        <v>5.3</v>
      </c>
      <c r="O46" s="922"/>
      <c r="P46" s="830"/>
      <c r="R46" s="1056"/>
      <c r="T46" s="244"/>
      <c r="U46" s="244"/>
      <c r="V46" s="244"/>
      <c r="W46" s="244"/>
      <c r="X46" s="244"/>
      <c r="Y46" s="244"/>
      <c r="Z46" s="244"/>
      <c r="AA46" s="244"/>
      <c r="AB46" s="244"/>
      <c r="AC46" s="244"/>
      <c r="AD46" s="244"/>
    </row>
    <row r="47" spans="1:30" ht="13.5" customHeight="1" x14ac:dyDescent="0.2">
      <c r="A47" s="113"/>
      <c r="B47" s="215"/>
      <c r="C47" s="77" t="s">
        <v>267</v>
      </c>
      <c r="D47" s="168"/>
      <c r="E47" s="168"/>
      <c r="F47" s="168"/>
      <c r="G47" s="168"/>
      <c r="H47" s="168"/>
      <c r="I47" s="955">
        <v>1578.1</v>
      </c>
      <c r="J47" s="959">
        <v>1572.5093203798053</v>
      </c>
      <c r="K47" s="1069">
        <v>2272.71</v>
      </c>
      <c r="L47" s="959">
        <v>2270.06</v>
      </c>
      <c r="M47" s="927">
        <v>1.4</v>
      </c>
      <c r="N47" s="927">
        <v>1.2</v>
      </c>
      <c r="O47" s="922"/>
      <c r="P47" s="830"/>
      <c r="R47" s="1056"/>
      <c r="T47" s="244"/>
      <c r="U47" s="244"/>
      <c r="V47" s="244"/>
      <c r="W47" s="244"/>
      <c r="X47" s="244"/>
      <c r="Y47" s="244"/>
      <c r="Z47" s="244"/>
      <c r="AA47" s="244"/>
      <c r="AB47" s="244"/>
      <c r="AC47" s="244"/>
      <c r="AD47" s="244"/>
    </row>
    <row r="48" spans="1:30" ht="13.5" customHeight="1" x14ac:dyDescent="0.2">
      <c r="A48" s="113"/>
      <c r="B48" s="215"/>
      <c r="C48" s="77" t="s">
        <v>266</v>
      </c>
      <c r="D48" s="168"/>
      <c r="E48" s="168"/>
      <c r="F48" s="168"/>
      <c r="G48" s="168"/>
      <c r="H48" s="168"/>
      <c r="I48" s="955">
        <v>1040</v>
      </c>
      <c r="J48" s="959">
        <v>1004.2502727339743</v>
      </c>
      <c r="K48" s="1069">
        <v>1146.82</v>
      </c>
      <c r="L48" s="959">
        <v>1113.2</v>
      </c>
      <c r="M48" s="927">
        <v>23.6</v>
      </c>
      <c r="N48" s="927">
        <v>19.899999999999999</v>
      </c>
      <c r="O48" s="922"/>
      <c r="P48" s="830"/>
      <c r="R48" s="1056"/>
      <c r="T48" s="244"/>
      <c r="U48" s="244"/>
      <c r="V48" s="244"/>
      <c r="W48" s="244"/>
      <c r="X48" s="244"/>
      <c r="Y48" s="244"/>
      <c r="Z48" s="244"/>
      <c r="AA48" s="244"/>
      <c r="AB48" s="244"/>
      <c r="AC48" s="244"/>
      <c r="AD48" s="244"/>
    </row>
    <row r="49" spans="1:30" ht="13.5" customHeight="1" x14ac:dyDescent="0.2">
      <c r="A49" s="113"/>
      <c r="B49" s="215"/>
      <c r="C49" s="77" t="s">
        <v>265</v>
      </c>
      <c r="D49" s="168"/>
      <c r="E49" s="168"/>
      <c r="F49" s="168"/>
      <c r="G49" s="168"/>
      <c r="H49" s="168"/>
      <c r="I49" s="955">
        <v>1285.3</v>
      </c>
      <c r="J49" s="959">
        <v>1277.4052178039108</v>
      </c>
      <c r="K49" s="1069">
        <v>1511.38</v>
      </c>
      <c r="L49" s="959">
        <v>1452.63</v>
      </c>
      <c r="M49" s="927">
        <v>7.4</v>
      </c>
      <c r="N49" s="927">
        <v>8.4</v>
      </c>
      <c r="O49" s="922"/>
      <c r="P49" s="830"/>
      <c r="R49" s="1056"/>
      <c r="T49" s="244"/>
      <c r="U49" s="244"/>
      <c r="V49" s="244"/>
      <c r="W49" s="244"/>
      <c r="X49" s="244"/>
      <c r="Y49" s="244"/>
      <c r="Z49" s="244"/>
      <c r="AA49" s="244"/>
      <c r="AB49" s="244"/>
      <c r="AC49" s="244"/>
      <c r="AD49" s="244"/>
    </row>
    <row r="50" spans="1:30" ht="13.5" customHeight="1" x14ac:dyDescent="0.2">
      <c r="A50" s="113"/>
      <c r="B50" s="215"/>
      <c r="C50" s="77" t="s">
        <v>264</v>
      </c>
      <c r="D50" s="168"/>
      <c r="E50" s="168"/>
      <c r="F50" s="168"/>
      <c r="G50" s="168"/>
      <c r="H50" s="168"/>
      <c r="I50" s="955">
        <v>760.2</v>
      </c>
      <c r="J50" s="959">
        <v>766.93772090756761</v>
      </c>
      <c r="K50" s="1069">
        <v>904.37</v>
      </c>
      <c r="L50" s="959">
        <v>892.3</v>
      </c>
      <c r="M50" s="927">
        <v>24.5</v>
      </c>
      <c r="N50" s="927">
        <v>26.2</v>
      </c>
      <c r="O50" s="922"/>
      <c r="P50" s="830"/>
      <c r="R50" s="1056"/>
      <c r="T50" s="244"/>
      <c r="U50" s="244"/>
      <c r="V50" s="244"/>
      <c r="W50" s="244"/>
      <c r="X50" s="244"/>
      <c r="Y50" s="244"/>
      <c r="Z50" s="244"/>
      <c r="AA50" s="244"/>
      <c r="AB50" s="244"/>
      <c r="AC50" s="244"/>
      <c r="AD50" s="244"/>
    </row>
    <row r="51" spans="1:30" ht="13.5" customHeight="1" x14ac:dyDescent="0.2">
      <c r="A51" s="113"/>
      <c r="B51" s="215"/>
      <c r="C51" s="77" t="s">
        <v>263</v>
      </c>
      <c r="D51" s="168"/>
      <c r="E51" s="168"/>
      <c r="F51" s="168"/>
      <c r="G51" s="168"/>
      <c r="H51" s="168"/>
      <c r="I51" s="955">
        <v>1195.5</v>
      </c>
      <c r="J51" s="959">
        <v>1202.1051295259754</v>
      </c>
      <c r="K51" s="1069">
        <v>1293.33</v>
      </c>
      <c r="L51" s="959">
        <v>1301.7</v>
      </c>
      <c r="M51" s="927">
        <v>10.199999999999999</v>
      </c>
      <c r="N51" s="927">
        <v>9.8000000000000007</v>
      </c>
      <c r="O51" s="922"/>
      <c r="P51" s="830"/>
      <c r="R51" s="1056"/>
      <c r="T51" s="244"/>
      <c r="U51" s="244"/>
      <c r="V51" s="244"/>
      <c r="W51" s="244"/>
      <c r="X51" s="244"/>
      <c r="Y51" s="244"/>
      <c r="Z51" s="244"/>
      <c r="AA51" s="244"/>
      <c r="AB51" s="244"/>
      <c r="AC51" s="244"/>
      <c r="AD51" s="244"/>
    </row>
    <row r="52" spans="1:30" ht="13.5" customHeight="1" x14ac:dyDescent="0.2">
      <c r="A52" s="113"/>
      <c r="B52" s="215"/>
      <c r="C52" s="77" t="s">
        <v>262</v>
      </c>
      <c r="D52" s="168"/>
      <c r="E52" s="168"/>
      <c r="F52" s="168"/>
      <c r="G52" s="168"/>
      <c r="H52" s="168"/>
      <c r="I52" s="955">
        <v>760.7</v>
      </c>
      <c r="J52" s="959">
        <v>767.73660899536776</v>
      </c>
      <c r="K52" s="1069">
        <v>854.02</v>
      </c>
      <c r="L52" s="959">
        <v>856.67</v>
      </c>
      <c r="M52" s="927">
        <v>22.3</v>
      </c>
      <c r="N52" s="927">
        <v>21.4</v>
      </c>
      <c r="O52" s="922"/>
      <c r="P52" s="830"/>
      <c r="R52" s="1056"/>
      <c r="T52" s="244"/>
      <c r="U52" s="244"/>
      <c r="V52" s="244"/>
      <c r="W52" s="244"/>
      <c r="X52" s="244"/>
      <c r="Y52" s="244"/>
      <c r="Z52" s="244"/>
      <c r="AA52" s="244"/>
      <c r="AB52" s="244"/>
      <c r="AC52" s="244"/>
      <c r="AD52" s="244"/>
    </row>
    <row r="53" spans="1:30" ht="13.5" customHeight="1" x14ac:dyDescent="0.2">
      <c r="A53" s="113"/>
      <c r="B53" s="215"/>
      <c r="C53" s="77" t="s">
        <v>261</v>
      </c>
      <c r="D53" s="168"/>
      <c r="E53" s="168"/>
      <c r="F53" s="168"/>
      <c r="G53" s="168"/>
      <c r="H53" s="168"/>
      <c r="I53" s="955">
        <v>1265.0999999999999</v>
      </c>
      <c r="J53" s="959">
        <v>1331.4384742590216</v>
      </c>
      <c r="K53" s="1069">
        <v>1447.25</v>
      </c>
      <c r="L53" s="959">
        <v>1496.99</v>
      </c>
      <c r="M53" s="927">
        <v>20.2</v>
      </c>
      <c r="N53" s="927">
        <v>21.2</v>
      </c>
      <c r="O53" s="922"/>
      <c r="P53" s="830"/>
      <c r="R53" s="1056"/>
      <c r="T53" s="244"/>
      <c r="U53" s="244"/>
      <c r="V53" s="244"/>
      <c r="W53" s="244"/>
      <c r="X53" s="244"/>
      <c r="Y53" s="244"/>
      <c r="Z53" s="244"/>
      <c r="AA53" s="244"/>
      <c r="AB53" s="244"/>
      <c r="AC53" s="244"/>
      <c r="AD53" s="244"/>
    </row>
    <row r="54" spans="1:30" ht="13.5" customHeight="1" x14ac:dyDescent="0.2">
      <c r="A54" s="113"/>
      <c r="B54" s="215"/>
      <c r="C54" s="77" t="s">
        <v>111</v>
      </c>
      <c r="D54" s="168"/>
      <c r="E54" s="168"/>
      <c r="F54" s="168"/>
      <c r="G54" s="168"/>
      <c r="H54" s="168"/>
      <c r="I54" s="955">
        <v>933</v>
      </c>
      <c r="J54" s="959">
        <v>930.25321200866392</v>
      </c>
      <c r="K54" s="1069">
        <v>1045.72</v>
      </c>
      <c r="L54" s="959">
        <v>1050.1199999999999</v>
      </c>
      <c r="M54" s="927">
        <v>29</v>
      </c>
      <c r="N54" s="927">
        <v>27.4</v>
      </c>
      <c r="O54" s="922"/>
      <c r="P54" s="830"/>
      <c r="R54" s="1056"/>
      <c r="T54" s="244"/>
      <c r="U54" s="244"/>
      <c r="V54" s="244"/>
      <c r="W54" s="244"/>
      <c r="X54" s="244"/>
      <c r="Y54" s="244"/>
      <c r="Z54" s="244"/>
      <c r="AA54" s="244"/>
      <c r="AB54" s="244"/>
      <c r="AC54" s="244"/>
      <c r="AD54" s="244"/>
    </row>
    <row r="55" spans="1:30" ht="13.5" customHeight="1" x14ac:dyDescent="0.2">
      <c r="A55" s="113"/>
      <c r="B55" s="215"/>
      <c r="C55" s="1604" t="s">
        <v>494</v>
      </c>
      <c r="D55" s="1604"/>
      <c r="E55" s="1604"/>
      <c r="F55" s="1604"/>
      <c r="G55" s="1604"/>
      <c r="H55" s="1604"/>
      <c r="I55" s="1604"/>
      <c r="J55" s="1604"/>
      <c r="K55" s="1604"/>
      <c r="L55" s="1604"/>
      <c r="M55" s="1604"/>
      <c r="N55" s="1604"/>
      <c r="O55" s="1604"/>
      <c r="P55" s="113"/>
      <c r="R55" s="1056"/>
    </row>
    <row r="56" spans="1:30" ht="13.5" customHeight="1" x14ac:dyDescent="0.2">
      <c r="A56" s="113"/>
      <c r="B56" s="215"/>
      <c r="C56" s="166" t="s">
        <v>390</v>
      </c>
      <c r="D56" s="115"/>
      <c r="E56" s="116"/>
      <c r="F56" s="165"/>
      <c r="G56" s="165"/>
      <c r="H56" s="128"/>
      <c r="I56" s="1605" t="s">
        <v>425</v>
      </c>
      <c r="J56" s="1605"/>
      <c r="K56" s="1605"/>
      <c r="L56" s="1605"/>
      <c r="M56" s="1605"/>
      <c r="N56" s="1605"/>
      <c r="O56" s="1605"/>
      <c r="P56" s="113"/>
    </row>
    <row r="57" spans="1:30" ht="13.5" customHeight="1" x14ac:dyDescent="0.2">
      <c r="A57" s="113"/>
      <c r="B57" s="219">
        <v>14</v>
      </c>
      <c r="C57" s="1593">
        <v>42644</v>
      </c>
      <c r="D57" s="1593"/>
      <c r="E57" s="115"/>
      <c r="F57" s="115"/>
      <c r="G57" s="115"/>
      <c r="H57" s="115"/>
      <c r="I57" s="115"/>
      <c r="J57" s="115"/>
      <c r="K57" s="115"/>
      <c r="L57" s="115"/>
      <c r="M57" s="115"/>
      <c r="N57" s="115"/>
      <c r="P57" s="113"/>
    </row>
    <row r="60" spans="1:30" x14ac:dyDescent="0.2">
      <c r="AA60" s="114">
        <v>1</v>
      </c>
    </row>
  </sheetData>
  <mergeCells count="20">
    <mergeCell ref="C29:F29"/>
    <mergeCell ref="C57:D57"/>
    <mergeCell ref="C33:N33"/>
    <mergeCell ref="C34:D35"/>
    <mergeCell ref="I35:J35"/>
    <mergeCell ref="K35:L35"/>
    <mergeCell ref="M35:N35"/>
    <mergeCell ref="G32:H32"/>
    <mergeCell ref="I32:J32"/>
    <mergeCell ref="K32:L32"/>
    <mergeCell ref="M32:N32"/>
    <mergeCell ref="C55:O55"/>
    <mergeCell ref="I56:O56"/>
    <mergeCell ref="L1:O1"/>
    <mergeCell ref="C5:D6"/>
    <mergeCell ref="C8:F8"/>
    <mergeCell ref="C13:D14"/>
    <mergeCell ref="I14:J14"/>
    <mergeCell ref="K14:L14"/>
    <mergeCell ref="M14:N14"/>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lha13">
    <tabColor theme="7"/>
  </sheetPr>
  <dimension ref="A1:R49"/>
  <sheetViews>
    <sheetView zoomScaleNormal="100" workbookViewId="0"/>
  </sheetViews>
  <sheetFormatPr defaultRowHeight="12.75" x14ac:dyDescent="0.2"/>
  <cols>
    <col min="1" max="1" width="1" style="74" customWidth="1"/>
    <col min="2" max="2" width="2.5703125" style="74" customWidth="1"/>
    <col min="3" max="3" width="2.28515625" style="74" customWidth="1"/>
    <col min="4" max="4" width="39.140625" style="74" customWidth="1"/>
    <col min="5" max="9" width="11" style="74" customWidth="1"/>
    <col min="10" max="10" width="2.5703125" style="74" customWidth="1"/>
    <col min="11" max="11" width="1" style="74" customWidth="1"/>
    <col min="12" max="16384" width="9.140625" style="74"/>
  </cols>
  <sheetData>
    <row r="1" spans="1:11" ht="13.5" customHeight="1" x14ac:dyDescent="0.2">
      <c r="A1" s="2"/>
      <c r="B1" s="1606" t="s">
        <v>321</v>
      </c>
      <c r="C1" s="1606"/>
      <c r="D1" s="1606"/>
      <c r="E1" s="194"/>
      <c r="F1" s="194"/>
      <c r="G1" s="194"/>
      <c r="H1" s="194"/>
      <c r="I1" s="194"/>
      <c r="J1" s="235"/>
      <c r="K1" s="2"/>
    </row>
    <row r="2" spans="1:11" ht="6" customHeight="1" x14ac:dyDescent="0.2">
      <c r="A2" s="2"/>
      <c r="B2" s="1607"/>
      <c r="C2" s="1607"/>
      <c r="D2" s="1607"/>
      <c r="E2" s="4"/>
      <c r="F2" s="4"/>
      <c r="G2" s="4"/>
      <c r="H2" s="4"/>
      <c r="I2" s="4"/>
      <c r="J2" s="493"/>
      <c r="K2" s="2"/>
    </row>
    <row r="3" spans="1:11" ht="13.5" customHeight="1" thickBot="1" x14ac:dyDescent="0.25">
      <c r="A3" s="2"/>
      <c r="B3" s="4"/>
      <c r="C3" s="4"/>
      <c r="D3" s="4"/>
      <c r="E3" s="655"/>
      <c r="F3" s="655"/>
      <c r="G3" s="655"/>
      <c r="H3" s="655"/>
      <c r="I3" s="655" t="s">
        <v>70</v>
      </c>
      <c r="J3" s="192"/>
      <c r="K3" s="2"/>
    </row>
    <row r="4" spans="1:11" s="7" customFormat="1" ht="13.5" customHeight="1" thickBot="1" x14ac:dyDescent="0.25">
      <c r="A4" s="6"/>
      <c r="B4" s="14"/>
      <c r="C4" s="1608" t="s">
        <v>348</v>
      </c>
      <c r="D4" s="1609"/>
      <c r="E4" s="1609"/>
      <c r="F4" s="1609"/>
      <c r="G4" s="1609"/>
      <c r="H4" s="1609"/>
      <c r="I4" s="1610"/>
      <c r="J4" s="192"/>
      <c r="K4" s="6"/>
    </row>
    <row r="5" spans="1:11" ht="4.5" customHeight="1" x14ac:dyDescent="0.2">
      <c r="A5" s="2"/>
      <c r="B5" s="4"/>
      <c r="C5" s="1611" t="s">
        <v>85</v>
      </c>
      <c r="D5" s="1612"/>
      <c r="E5" s="657"/>
      <c r="F5" s="657"/>
      <c r="G5" s="657"/>
      <c r="H5" s="657"/>
      <c r="I5" s="657"/>
      <c r="J5" s="192"/>
      <c r="K5" s="2"/>
    </row>
    <row r="6" spans="1:11" ht="15.75" customHeight="1" x14ac:dyDescent="0.2">
      <c r="A6" s="2"/>
      <c r="B6" s="4"/>
      <c r="C6" s="1611"/>
      <c r="D6" s="1612"/>
      <c r="E6" s="1613" t="s">
        <v>347</v>
      </c>
      <c r="F6" s="1613"/>
      <c r="G6" s="1613"/>
      <c r="H6" s="1613"/>
      <c r="I6" s="1613"/>
      <c r="J6" s="192"/>
      <c r="K6" s="2"/>
    </row>
    <row r="7" spans="1:11" ht="13.5" customHeight="1" x14ac:dyDescent="0.2">
      <c r="A7" s="2"/>
      <c r="B7" s="4"/>
      <c r="C7" s="1612"/>
      <c r="D7" s="1612"/>
      <c r="E7" s="1614">
        <v>2015</v>
      </c>
      <c r="F7" s="1614"/>
      <c r="G7" s="1614"/>
      <c r="H7" s="1615">
        <v>2016</v>
      </c>
      <c r="I7" s="1614"/>
      <c r="J7" s="192"/>
      <c r="K7" s="2"/>
    </row>
    <row r="8" spans="1:11" ht="13.5" customHeight="1" x14ac:dyDescent="0.2">
      <c r="A8" s="2"/>
      <c r="B8" s="4"/>
      <c r="C8" s="495"/>
      <c r="D8" s="495"/>
      <c r="E8" s="880" t="s">
        <v>102</v>
      </c>
      <c r="F8" s="656" t="s">
        <v>99</v>
      </c>
      <c r="G8" s="1070" t="s">
        <v>96</v>
      </c>
      <c r="H8" s="656" t="s">
        <v>93</v>
      </c>
      <c r="I8" s="880" t="s">
        <v>102</v>
      </c>
      <c r="J8" s="192"/>
      <c r="K8" s="2"/>
    </row>
    <row r="9" spans="1:11" s="498" customFormat="1" ht="23.25" customHeight="1" x14ac:dyDescent="0.2">
      <c r="A9" s="496"/>
      <c r="B9" s="497"/>
      <c r="C9" s="1617" t="s">
        <v>68</v>
      </c>
      <c r="D9" s="1617"/>
      <c r="E9" s="953">
        <v>5.23</v>
      </c>
      <c r="F9" s="953">
        <v>5.24</v>
      </c>
      <c r="G9" s="953">
        <v>5.19</v>
      </c>
      <c r="H9" s="953">
        <v>5.19</v>
      </c>
      <c r="I9" s="953">
        <v>5.21</v>
      </c>
      <c r="J9" s="537"/>
      <c r="K9" s="496"/>
    </row>
    <row r="10" spans="1:11" ht="18.75" customHeight="1" x14ac:dyDescent="0.2">
      <c r="A10" s="2"/>
      <c r="B10" s="4"/>
      <c r="C10" s="181" t="s">
        <v>329</v>
      </c>
      <c r="D10" s="13"/>
      <c r="E10" s="954">
        <v>11.51</v>
      </c>
      <c r="F10" s="954">
        <v>11.23</v>
      </c>
      <c r="G10" s="954">
        <v>10.86</v>
      </c>
      <c r="H10" s="954">
        <v>10.95</v>
      </c>
      <c r="I10" s="954">
        <v>10.93</v>
      </c>
      <c r="J10" s="537"/>
      <c r="K10" s="2"/>
    </row>
    <row r="11" spans="1:11" ht="18.75" customHeight="1" x14ac:dyDescent="0.2">
      <c r="A11" s="2"/>
      <c r="B11" s="4"/>
      <c r="C11" s="181" t="s">
        <v>253</v>
      </c>
      <c r="D11" s="21"/>
      <c r="E11" s="954">
        <v>7.07</v>
      </c>
      <c r="F11" s="954">
        <v>7.11</v>
      </c>
      <c r="G11" s="954">
        <v>7.03</v>
      </c>
      <c r="H11" s="954">
        <v>6.98</v>
      </c>
      <c r="I11" s="954">
        <v>6.96</v>
      </c>
      <c r="J11" s="537"/>
      <c r="K11" s="2"/>
    </row>
    <row r="12" spans="1:11" ht="18.75" customHeight="1" x14ac:dyDescent="0.2">
      <c r="A12" s="2"/>
      <c r="B12" s="4"/>
      <c r="C12" s="181" t="s">
        <v>254</v>
      </c>
      <c r="D12" s="21"/>
      <c r="E12" s="954">
        <v>4.2</v>
      </c>
      <c r="F12" s="954">
        <v>4.25</v>
      </c>
      <c r="G12" s="954">
        <v>4.22</v>
      </c>
      <c r="H12" s="954">
        <v>4.2300000000000004</v>
      </c>
      <c r="I12" s="954">
        <v>4.29</v>
      </c>
      <c r="J12" s="537"/>
      <c r="K12" s="2"/>
    </row>
    <row r="13" spans="1:11" ht="18.75" customHeight="1" x14ac:dyDescent="0.2">
      <c r="A13" s="2"/>
      <c r="B13" s="4"/>
      <c r="C13" s="181" t="s">
        <v>84</v>
      </c>
      <c r="D13" s="13"/>
      <c r="E13" s="954">
        <v>4.17</v>
      </c>
      <c r="F13" s="954">
        <v>4.2699999999999996</v>
      </c>
      <c r="G13" s="954">
        <v>4.21</v>
      </c>
      <c r="H13" s="954">
        <v>4.21</v>
      </c>
      <c r="I13" s="954">
        <v>4.1900000000000004</v>
      </c>
      <c r="J13" s="494"/>
      <c r="K13" s="2"/>
    </row>
    <row r="14" spans="1:11" ht="18.75" customHeight="1" x14ac:dyDescent="0.2">
      <c r="A14" s="2"/>
      <c r="B14" s="4"/>
      <c r="C14" s="181" t="s">
        <v>255</v>
      </c>
      <c r="D14" s="21"/>
      <c r="E14" s="954">
        <v>4.42</v>
      </c>
      <c r="F14" s="954">
        <v>4.43</v>
      </c>
      <c r="G14" s="954">
        <v>4.37</v>
      </c>
      <c r="H14" s="954">
        <v>4.47</v>
      </c>
      <c r="I14" s="954">
        <v>4.5</v>
      </c>
      <c r="J14" s="494"/>
      <c r="K14" s="2"/>
    </row>
    <row r="15" spans="1:11" ht="18.75" customHeight="1" x14ac:dyDescent="0.2">
      <c r="A15" s="2"/>
      <c r="B15" s="4"/>
      <c r="C15" s="181" t="s">
        <v>83</v>
      </c>
      <c r="D15" s="21"/>
      <c r="E15" s="954">
        <v>4.29</v>
      </c>
      <c r="F15" s="954">
        <v>4.28</v>
      </c>
      <c r="G15" s="954">
        <v>4.26</v>
      </c>
      <c r="H15" s="954">
        <v>4.2699999999999996</v>
      </c>
      <c r="I15" s="954">
        <v>4.16</v>
      </c>
      <c r="J15" s="494"/>
      <c r="K15" s="2"/>
    </row>
    <row r="16" spans="1:11" ht="18.75" customHeight="1" x14ac:dyDescent="0.2">
      <c r="A16" s="2"/>
      <c r="B16" s="4"/>
      <c r="C16" s="181" t="s">
        <v>256</v>
      </c>
      <c r="D16" s="21"/>
      <c r="E16" s="954">
        <v>4.46</v>
      </c>
      <c r="F16" s="954">
        <v>4.43</v>
      </c>
      <c r="G16" s="954">
        <v>4.37</v>
      </c>
      <c r="H16" s="954">
        <v>4.49</v>
      </c>
      <c r="I16" s="954">
        <v>4.33</v>
      </c>
      <c r="J16" s="494"/>
      <c r="K16" s="2"/>
    </row>
    <row r="17" spans="1:18" ht="18.75" customHeight="1" x14ac:dyDescent="0.2">
      <c r="A17" s="2"/>
      <c r="B17" s="4"/>
      <c r="C17" s="181" t="s">
        <v>82</v>
      </c>
      <c r="D17" s="21"/>
      <c r="E17" s="954">
        <v>4.25</v>
      </c>
      <c r="F17" s="954">
        <v>4.29</v>
      </c>
      <c r="G17" s="954">
        <v>4.3</v>
      </c>
      <c r="H17" s="954">
        <v>4.25</v>
      </c>
      <c r="I17" s="954">
        <v>4.26</v>
      </c>
      <c r="J17" s="494"/>
      <c r="K17" s="2"/>
    </row>
    <row r="18" spans="1:18" ht="18.75" customHeight="1" x14ac:dyDescent="0.2">
      <c r="A18" s="2"/>
      <c r="B18" s="4"/>
      <c r="C18" s="181" t="s">
        <v>81</v>
      </c>
      <c r="D18" s="21"/>
      <c r="E18" s="954">
        <v>4.88</v>
      </c>
      <c r="F18" s="954">
        <v>4.88</v>
      </c>
      <c r="G18" s="954">
        <v>4.84</v>
      </c>
      <c r="H18" s="954">
        <v>4.82</v>
      </c>
      <c r="I18" s="954">
        <v>4.7300000000000004</v>
      </c>
      <c r="J18" s="494"/>
      <c r="K18" s="2"/>
    </row>
    <row r="19" spans="1:18" ht="18.75" customHeight="1" x14ac:dyDescent="0.2">
      <c r="A19" s="2"/>
      <c r="B19" s="4"/>
      <c r="C19" s="181" t="s">
        <v>257</v>
      </c>
      <c r="D19" s="21"/>
      <c r="E19" s="954">
        <v>4.29</v>
      </c>
      <c r="F19" s="954">
        <v>4.3600000000000003</v>
      </c>
      <c r="G19" s="954">
        <v>4.37</v>
      </c>
      <c r="H19" s="954">
        <v>4.25</v>
      </c>
      <c r="I19" s="954">
        <v>4.25</v>
      </c>
      <c r="J19" s="494"/>
      <c r="K19" s="2"/>
    </row>
    <row r="20" spans="1:18" ht="18.75" customHeight="1" x14ac:dyDescent="0.2">
      <c r="A20" s="2"/>
      <c r="B20" s="4"/>
      <c r="C20" s="181" t="s">
        <v>80</v>
      </c>
      <c r="D20" s="13"/>
      <c r="E20" s="954">
        <v>5.13</v>
      </c>
      <c r="F20" s="954">
        <v>5.25</v>
      </c>
      <c r="G20" s="954">
        <v>5.08</v>
      </c>
      <c r="H20" s="954">
        <v>4.92</v>
      </c>
      <c r="I20" s="954">
        <v>4.9800000000000004</v>
      </c>
      <c r="J20" s="494"/>
      <c r="K20" s="2"/>
    </row>
    <row r="21" spans="1:18" ht="18.75" customHeight="1" x14ac:dyDescent="0.2">
      <c r="A21" s="2"/>
      <c r="B21" s="4"/>
      <c r="C21" s="181" t="s">
        <v>258</v>
      </c>
      <c r="D21" s="21"/>
      <c r="E21" s="954">
        <v>5.2</v>
      </c>
      <c r="F21" s="954">
        <v>5.22</v>
      </c>
      <c r="G21" s="954">
        <v>5.16</v>
      </c>
      <c r="H21" s="954">
        <v>5.17</v>
      </c>
      <c r="I21" s="954">
        <v>5.23</v>
      </c>
      <c r="J21" s="494"/>
      <c r="K21" s="2"/>
      <c r="L21" s="33"/>
      <c r="M21" s="33"/>
      <c r="N21" s="33"/>
      <c r="O21" s="33"/>
      <c r="P21" s="33"/>
      <c r="Q21" s="33"/>
      <c r="R21" s="33"/>
    </row>
    <row r="22" spans="1:18" ht="18.75" customHeight="1" x14ac:dyDescent="0.2">
      <c r="A22" s="2"/>
      <c r="B22" s="4"/>
      <c r="C22" s="181" t="s">
        <v>259</v>
      </c>
      <c r="D22" s="21"/>
      <c r="E22" s="954">
        <v>4.79</v>
      </c>
      <c r="F22" s="954">
        <v>4.82</v>
      </c>
      <c r="G22" s="954">
        <v>4.88</v>
      </c>
      <c r="H22" s="954">
        <v>4.8</v>
      </c>
      <c r="I22" s="954">
        <v>4.8099999999999996</v>
      </c>
      <c r="J22" s="494"/>
      <c r="K22" s="2"/>
      <c r="L22" s="33"/>
      <c r="M22" s="33"/>
      <c r="N22" s="33"/>
      <c r="O22" s="33"/>
      <c r="P22" s="33"/>
      <c r="Q22" s="33"/>
      <c r="R22" s="33"/>
    </row>
    <row r="23" spans="1:18" ht="18.75" customHeight="1" x14ac:dyDescent="0.2">
      <c r="A23" s="2"/>
      <c r="B23" s="4"/>
      <c r="C23" s="181" t="s">
        <v>335</v>
      </c>
      <c r="D23" s="21"/>
      <c r="E23" s="954">
        <v>4.71</v>
      </c>
      <c r="F23" s="954">
        <v>4.72</v>
      </c>
      <c r="G23" s="954">
        <v>4.6399999999999997</v>
      </c>
      <c r="H23" s="954">
        <v>4.67</v>
      </c>
      <c r="I23" s="954">
        <v>4.67</v>
      </c>
      <c r="J23" s="494"/>
      <c r="K23" s="2"/>
      <c r="L23" s="33"/>
      <c r="M23" s="33"/>
      <c r="N23" s="33"/>
      <c r="O23" s="33"/>
      <c r="P23" s="33"/>
      <c r="Q23" s="33"/>
      <c r="R23" s="33"/>
    </row>
    <row r="24" spans="1:18" ht="18.75" customHeight="1" x14ac:dyDescent="0.2">
      <c r="A24" s="2"/>
      <c r="B24" s="4"/>
      <c r="C24" s="181" t="s">
        <v>336</v>
      </c>
      <c r="D24" s="21"/>
      <c r="E24" s="954">
        <v>4.13</v>
      </c>
      <c r="F24" s="954">
        <v>4.1399999999999997</v>
      </c>
      <c r="G24" s="954">
        <v>4.1100000000000003</v>
      </c>
      <c r="H24" s="954">
        <v>4.12</v>
      </c>
      <c r="I24" s="954">
        <v>4.1500000000000004</v>
      </c>
      <c r="J24" s="494"/>
      <c r="K24" s="2"/>
      <c r="L24" s="33"/>
      <c r="M24" s="33"/>
      <c r="N24" s="33"/>
      <c r="O24" s="33"/>
      <c r="P24" s="33"/>
      <c r="Q24" s="33"/>
      <c r="R24" s="33"/>
    </row>
    <row r="25" spans="1:18" ht="35.25" customHeight="1" thickBot="1" x14ac:dyDescent="0.25">
      <c r="A25" s="2"/>
      <c r="B25" s="4"/>
      <c r="C25" s="658"/>
      <c r="D25" s="658"/>
      <c r="E25" s="499"/>
      <c r="F25" s="499"/>
      <c r="G25" s="499"/>
      <c r="H25" s="499"/>
      <c r="I25" s="499"/>
      <c r="J25" s="494"/>
      <c r="K25" s="2"/>
      <c r="L25" s="33"/>
      <c r="M25" s="33"/>
      <c r="N25" s="33"/>
      <c r="O25" s="33"/>
      <c r="P25" s="33"/>
      <c r="Q25" s="33"/>
      <c r="R25" s="33"/>
    </row>
    <row r="26" spans="1:18" s="7" customFormat="1" ht="13.5" customHeight="1" thickBot="1" x14ac:dyDescent="0.25">
      <c r="A26" s="6"/>
      <c r="B26" s="14"/>
      <c r="C26" s="1608" t="s">
        <v>349</v>
      </c>
      <c r="D26" s="1609"/>
      <c r="E26" s="1609"/>
      <c r="F26" s="1609"/>
      <c r="G26" s="1609"/>
      <c r="H26" s="1609"/>
      <c r="I26" s="1610"/>
      <c r="J26" s="494"/>
      <c r="K26" s="6"/>
      <c r="L26" s="1339"/>
      <c r="M26" s="1339"/>
      <c r="N26" s="1339"/>
      <c r="O26" s="1339"/>
      <c r="P26" s="1339"/>
      <c r="Q26" s="1339"/>
      <c r="R26" s="1339"/>
    </row>
    <row r="27" spans="1:18" ht="4.5" customHeight="1" x14ac:dyDescent="0.2">
      <c r="A27" s="2"/>
      <c r="B27" s="4"/>
      <c r="C27" s="1611" t="s">
        <v>85</v>
      </c>
      <c r="D27" s="1612"/>
      <c r="E27" s="658"/>
      <c r="F27" s="658"/>
      <c r="G27" s="658"/>
      <c r="H27" s="658"/>
      <c r="I27" s="658"/>
      <c r="J27" s="494"/>
      <c r="K27" s="2"/>
      <c r="L27" s="33"/>
      <c r="M27" s="33"/>
      <c r="N27" s="33"/>
      <c r="O27" s="33"/>
      <c r="P27" s="33"/>
      <c r="Q27" s="33"/>
      <c r="R27" s="33"/>
    </row>
    <row r="28" spans="1:18" ht="15.75" customHeight="1" x14ac:dyDescent="0.2">
      <c r="A28" s="2"/>
      <c r="B28" s="4"/>
      <c r="C28" s="1611"/>
      <c r="D28" s="1612"/>
      <c r="E28" s="1613" t="s">
        <v>355</v>
      </c>
      <c r="F28" s="1613"/>
      <c r="G28" s="1613"/>
      <c r="H28" s="1613"/>
      <c r="I28" s="1613"/>
      <c r="J28" s="192"/>
      <c r="K28" s="2"/>
      <c r="L28" s="33"/>
      <c r="M28" s="33"/>
      <c r="N28" s="33"/>
      <c r="O28" s="33"/>
      <c r="P28" s="33"/>
      <c r="Q28" s="33"/>
      <c r="R28" s="33"/>
    </row>
    <row r="29" spans="1:18" ht="13.5" customHeight="1" x14ac:dyDescent="0.2">
      <c r="A29" s="2"/>
      <c r="B29" s="4"/>
      <c r="C29" s="1612"/>
      <c r="D29" s="1612"/>
      <c r="E29" s="1614">
        <v>2015</v>
      </c>
      <c r="F29" s="1614"/>
      <c r="G29" s="1618"/>
      <c r="H29" s="1615">
        <v>2016</v>
      </c>
      <c r="I29" s="1614"/>
      <c r="J29" s="192"/>
      <c r="K29" s="2"/>
      <c r="L29" s="33"/>
      <c r="M29" s="33"/>
      <c r="N29" s="33"/>
      <c r="O29" s="33"/>
      <c r="P29" s="33"/>
      <c r="Q29" s="33"/>
      <c r="R29" s="33"/>
    </row>
    <row r="30" spans="1:18" ht="13.5" customHeight="1" x14ac:dyDescent="0.2">
      <c r="A30" s="2"/>
      <c r="B30" s="4"/>
      <c r="C30" s="495"/>
      <c r="D30" s="495"/>
      <c r="E30" s="880" t="s">
        <v>102</v>
      </c>
      <c r="F30" s="656" t="s">
        <v>99</v>
      </c>
      <c r="G30" s="1070" t="s">
        <v>96</v>
      </c>
      <c r="H30" s="656" t="s">
        <v>93</v>
      </c>
      <c r="I30" s="880" t="s">
        <v>102</v>
      </c>
      <c r="J30" s="192"/>
      <c r="K30" s="2"/>
      <c r="L30" s="33"/>
      <c r="M30" s="1340"/>
      <c r="N30" s="33"/>
      <c r="O30" s="1340"/>
      <c r="P30" s="33"/>
      <c r="Q30" s="33"/>
      <c r="R30" s="33"/>
    </row>
    <row r="31" spans="1:18" s="498" customFormat="1" ht="23.25" customHeight="1" x14ac:dyDescent="0.2">
      <c r="A31" s="496"/>
      <c r="B31" s="497"/>
      <c r="C31" s="1617" t="s">
        <v>68</v>
      </c>
      <c r="D31" s="1617"/>
      <c r="E31" s="951">
        <v>906.18</v>
      </c>
      <c r="F31" s="951">
        <v>907.38</v>
      </c>
      <c r="G31" s="951">
        <v>898.25</v>
      </c>
      <c r="H31" s="951">
        <v>897.86</v>
      </c>
      <c r="I31" s="951">
        <v>901.57</v>
      </c>
      <c r="J31" s="537"/>
      <c r="K31" s="496"/>
      <c r="L31" s="1341"/>
      <c r="M31" s="1050"/>
      <c r="N31" s="1341"/>
      <c r="O31" s="1050"/>
      <c r="P31" s="1341"/>
      <c r="Q31" s="1050"/>
      <c r="R31" s="1050"/>
    </row>
    <row r="32" spans="1:18" ht="18.75" customHeight="1" x14ac:dyDescent="0.2">
      <c r="A32" s="2"/>
      <c r="B32" s="4"/>
      <c r="C32" s="181" t="s">
        <v>329</v>
      </c>
      <c r="D32" s="13"/>
      <c r="E32" s="952">
        <v>1976.73</v>
      </c>
      <c r="F32" s="952">
        <v>1928.47</v>
      </c>
      <c r="G32" s="952">
        <v>1864.56</v>
      </c>
      <c r="H32" s="952">
        <v>1883.15</v>
      </c>
      <c r="I32" s="952">
        <v>1878.1</v>
      </c>
      <c r="J32" s="537"/>
      <c r="K32" s="2"/>
      <c r="L32" s="33"/>
      <c r="M32" s="1050"/>
      <c r="N32" s="1341"/>
      <c r="O32" s="1050"/>
      <c r="P32" s="33"/>
      <c r="Q32" s="33"/>
      <c r="R32" s="33"/>
    </row>
    <row r="33" spans="1:18" ht="18.75" customHeight="1" x14ac:dyDescent="0.2">
      <c r="A33" s="2"/>
      <c r="B33" s="4"/>
      <c r="C33" s="181" t="s">
        <v>253</v>
      </c>
      <c r="D33" s="21"/>
      <c r="E33" s="952">
        <v>1224.56</v>
      </c>
      <c r="F33" s="952">
        <v>1231.3499999999999</v>
      </c>
      <c r="G33" s="952">
        <v>1217.74</v>
      </c>
      <c r="H33" s="952">
        <v>1209.71</v>
      </c>
      <c r="I33" s="952">
        <v>1205.8900000000001</v>
      </c>
      <c r="J33" s="537"/>
      <c r="K33" s="2"/>
      <c r="L33" s="33"/>
      <c r="M33" s="1050"/>
      <c r="N33" s="1341"/>
      <c r="O33" s="1050"/>
      <c r="P33" s="33"/>
      <c r="Q33" s="33"/>
      <c r="R33" s="33"/>
    </row>
    <row r="34" spans="1:18" ht="18.75" customHeight="1" x14ac:dyDescent="0.2">
      <c r="A34" s="2"/>
      <c r="B34" s="4"/>
      <c r="C34" s="181" t="s">
        <v>254</v>
      </c>
      <c r="D34" s="21"/>
      <c r="E34" s="952">
        <v>727.64</v>
      </c>
      <c r="F34" s="952">
        <v>735.8</v>
      </c>
      <c r="G34" s="952">
        <v>731.14</v>
      </c>
      <c r="H34" s="952">
        <v>732.21</v>
      </c>
      <c r="I34" s="952">
        <v>742.81</v>
      </c>
      <c r="J34" s="537"/>
      <c r="K34" s="2"/>
      <c r="L34" s="33"/>
      <c r="M34" s="1050"/>
      <c r="N34" s="1341"/>
      <c r="O34" s="1050"/>
      <c r="P34" s="33"/>
      <c r="Q34" s="33"/>
      <c r="R34" s="33"/>
    </row>
    <row r="35" spans="1:18" ht="18.75" customHeight="1" x14ac:dyDescent="0.2">
      <c r="A35" s="2"/>
      <c r="B35" s="4"/>
      <c r="C35" s="181" t="s">
        <v>84</v>
      </c>
      <c r="D35" s="13"/>
      <c r="E35" s="952">
        <v>722.52</v>
      </c>
      <c r="F35" s="952">
        <v>740.72</v>
      </c>
      <c r="G35" s="952">
        <v>730.4</v>
      </c>
      <c r="H35" s="952">
        <v>729.3</v>
      </c>
      <c r="I35" s="952">
        <v>726.23</v>
      </c>
      <c r="J35" s="494"/>
      <c r="K35" s="2"/>
      <c r="L35" s="33"/>
      <c r="M35" s="1050"/>
      <c r="N35" s="1341"/>
      <c r="O35" s="1050"/>
      <c r="P35" s="33"/>
      <c r="Q35" s="33"/>
      <c r="R35" s="33"/>
    </row>
    <row r="36" spans="1:18" ht="18.75" customHeight="1" x14ac:dyDescent="0.2">
      <c r="A36" s="2"/>
      <c r="B36" s="4"/>
      <c r="C36" s="181" t="s">
        <v>255</v>
      </c>
      <c r="D36" s="21"/>
      <c r="E36" s="952">
        <v>765.55</v>
      </c>
      <c r="F36" s="952">
        <v>767.03</v>
      </c>
      <c r="G36" s="952">
        <v>757.38</v>
      </c>
      <c r="H36" s="952">
        <v>773.79</v>
      </c>
      <c r="I36" s="952">
        <v>778.97</v>
      </c>
      <c r="J36" s="494"/>
      <c r="K36" s="2"/>
      <c r="L36" s="33"/>
      <c r="M36" s="1050"/>
      <c r="N36" s="1341"/>
      <c r="O36" s="1050"/>
      <c r="P36" s="33"/>
      <c r="Q36" s="33"/>
      <c r="R36" s="33"/>
    </row>
    <row r="37" spans="1:18" ht="18.75" customHeight="1" x14ac:dyDescent="0.2">
      <c r="A37" s="2"/>
      <c r="B37" s="4"/>
      <c r="C37" s="181" t="s">
        <v>83</v>
      </c>
      <c r="D37" s="21"/>
      <c r="E37" s="952">
        <v>743.56</v>
      </c>
      <c r="F37" s="952">
        <v>741.11</v>
      </c>
      <c r="G37" s="952">
        <v>737.88</v>
      </c>
      <c r="H37" s="952">
        <v>739.53</v>
      </c>
      <c r="I37" s="952">
        <v>720.26</v>
      </c>
      <c r="J37" s="494"/>
      <c r="K37" s="2"/>
      <c r="L37" s="33"/>
      <c r="M37" s="1050"/>
      <c r="N37" s="1341"/>
      <c r="O37" s="1050"/>
      <c r="P37" s="33"/>
      <c r="Q37" s="33"/>
      <c r="R37" s="33"/>
    </row>
    <row r="38" spans="1:18" ht="18.75" customHeight="1" x14ac:dyDescent="0.2">
      <c r="A38" s="2"/>
      <c r="B38" s="4"/>
      <c r="C38" s="181" t="s">
        <v>256</v>
      </c>
      <c r="D38" s="21"/>
      <c r="E38" s="952">
        <v>772.74</v>
      </c>
      <c r="F38" s="952">
        <v>767.43</v>
      </c>
      <c r="G38" s="952">
        <v>757.15</v>
      </c>
      <c r="H38" s="952">
        <v>777.86</v>
      </c>
      <c r="I38" s="952">
        <v>750.01</v>
      </c>
      <c r="J38" s="494"/>
      <c r="K38" s="2"/>
      <c r="L38" s="33"/>
      <c r="M38" s="1050"/>
      <c r="N38" s="1341"/>
      <c r="O38" s="1050"/>
      <c r="P38" s="33"/>
      <c r="Q38" s="33"/>
      <c r="R38" s="33"/>
    </row>
    <row r="39" spans="1:18" ht="18.75" customHeight="1" x14ac:dyDescent="0.2">
      <c r="A39" s="2"/>
      <c r="B39" s="4"/>
      <c r="C39" s="181" t="s">
        <v>82</v>
      </c>
      <c r="D39" s="21"/>
      <c r="E39" s="952">
        <v>735.22</v>
      </c>
      <c r="F39" s="952">
        <v>743.76</v>
      </c>
      <c r="G39" s="952">
        <v>745.87</v>
      </c>
      <c r="H39" s="952">
        <v>736.58</v>
      </c>
      <c r="I39" s="952">
        <v>738.96</v>
      </c>
      <c r="J39" s="494"/>
      <c r="K39" s="2"/>
      <c r="L39" s="33"/>
      <c r="M39" s="1050"/>
      <c r="N39" s="1341"/>
      <c r="O39" s="1050"/>
      <c r="P39" s="33"/>
      <c r="Q39" s="33"/>
      <c r="R39" s="33"/>
    </row>
    <row r="40" spans="1:18" ht="18.75" customHeight="1" x14ac:dyDescent="0.2">
      <c r="A40" s="2"/>
      <c r="B40" s="4"/>
      <c r="C40" s="181" t="s">
        <v>81</v>
      </c>
      <c r="D40" s="21"/>
      <c r="E40" s="952">
        <v>844.84</v>
      </c>
      <c r="F40" s="952">
        <v>845.2</v>
      </c>
      <c r="G40" s="952">
        <v>838</v>
      </c>
      <c r="H40" s="952">
        <v>834.85</v>
      </c>
      <c r="I40" s="952">
        <v>820.31</v>
      </c>
      <c r="J40" s="494"/>
      <c r="K40" s="2"/>
      <c r="L40" s="33"/>
      <c r="M40" s="1050"/>
      <c r="N40" s="1341"/>
      <c r="O40" s="1050"/>
      <c r="P40" s="33"/>
      <c r="Q40" s="33"/>
      <c r="R40" s="33"/>
    </row>
    <row r="41" spans="1:18" ht="18.75" customHeight="1" x14ac:dyDescent="0.2">
      <c r="A41" s="2"/>
      <c r="B41" s="4"/>
      <c r="C41" s="181" t="s">
        <v>257</v>
      </c>
      <c r="D41" s="21"/>
      <c r="E41" s="952">
        <v>742.8</v>
      </c>
      <c r="F41" s="952">
        <v>754.77</v>
      </c>
      <c r="G41" s="952">
        <v>756.34</v>
      </c>
      <c r="H41" s="952">
        <v>736.24</v>
      </c>
      <c r="I41" s="952">
        <v>735.62</v>
      </c>
      <c r="J41" s="494"/>
      <c r="K41" s="2"/>
      <c r="L41" s="33"/>
      <c r="M41" s="1050"/>
      <c r="N41" s="1341"/>
      <c r="O41" s="1050"/>
      <c r="P41" s="33"/>
      <c r="Q41" s="33"/>
      <c r="R41" s="33"/>
    </row>
    <row r="42" spans="1:18" ht="18.75" customHeight="1" x14ac:dyDescent="0.2">
      <c r="A42" s="2"/>
      <c r="B42" s="4"/>
      <c r="C42" s="181" t="s">
        <v>80</v>
      </c>
      <c r="D42" s="13"/>
      <c r="E42" s="952">
        <v>888.21</v>
      </c>
      <c r="F42" s="952">
        <v>909.23</v>
      </c>
      <c r="G42" s="952">
        <v>880.36</v>
      </c>
      <c r="H42" s="952">
        <v>853.26</v>
      </c>
      <c r="I42" s="952">
        <v>863.33</v>
      </c>
      <c r="J42" s="494"/>
      <c r="K42" s="2"/>
      <c r="L42" s="33"/>
      <c r="M42" s="1050"/>
      <c r="N42" s="1341"/>
      <c r="O42" s="1050"/>
      <c r="P42" s="33"/>
      <c r="Q42" s="33"/>
      <c r="R42" s="33"/>
    </row>
    <row r="43" spans="1:18" ht="18.75" customHeight="1" x14ac:dyDescent="0.2">
      <c r="A43" s="2"/>
      <c r="B43" s="4"/>
      <c r="C43" s="181" t="s">
        <v>258</v>
      </c>
      <c r="D43" s="21"/>
      <c r="E43" s="952">
        <v>899.69</v>
      </c>
      <c r="F43" s="952">
        <v>904.23</v>
      </c>
      <c r="G43" s="952">
        <v>893.53</v>
      </c>
      <c r="H43" s="952">
        <v>895.11</v>
      </c>
      <c r="I43" s="952">
        <v>906.3</v>
      </c>
      <c r="J43" s="494"/>
      <c r="K43" s="2"/>
      <c r="L43" s="33"/>
      <c r="M43" s="1050"/>
      <c r="N43" s="1341"/>
      <c r="O43" s="1050"/>
      <c r="P43" s="33"/>
      <c r="Q43" s="33"/>
      <c r="R43" s="33"/>
    </row>
    <row r="44" spans="1:18" ht="18.75" customHeight="1" x14ac:dyDescent="0.2">
      <c r="A44" s="2"/>
      <c r="B44" s="4"/>
      <c r="C44" s="181" t="s">
        <v>259</v>
      </c>
      <c r="D44" s="21"/>
      <c r="E44" s="952">
        <v>830.91</v>
      </c>
      <c r="F44" s="952">
        <v>836.01</v>
      </c>
      <c r="G44" s="952">
        <v>844.77</v>
      </c>
      <c r="H44" s="952">
        <v>831.5</v>
      </c>
      <c r="I44" s="952">
        <v>833.48</v>
      </c>
      <c r="J44" s="494"/>
      <c r="K44" s="2"/>
      <c r="L44" s="33"/>
      <c r="M44" s="1050"/>
      <c r="N44" s="1341"/>
      <c r="O44" s="1050"/>
      <c r="P44" s="33"/>
      <c r="Q44" s="33"/>
      <c r="R44" s="33"/>
    </row>
    <row r="45" spans="1:18" ht="18.75" customHeight="1" x14ac:dyDescent="0.2">
      <c r="A45" s="2"/>
      <c r="B45" s="4"/>
      <c r="C45" s="181" t="s">
        <v>335</v>
      </c>
      <c r="D45" s="21"/>
      <c r="E45" s="952">
        <v>816.52</v>
      </c>
      <c r="F45" s="952">
        <v>818.77</v>
      </c>
      <c r="G45" s="952">
        <v>803.41</v>
      </c>
      <c r="H45" s="952">
        <v>809.26</v>
      </c>
      <c r="I45" s="952">
        <v>809.81</v>
      </c>
      <c r="J45" s="494"/>
      <c r="K45" s="2"/>
      <c r="L45" s="33"/>
      <c r="M45" s="1050"/>
      <c r="N45" s="1341"/>
      <c r="O45" s="1050"/>
      <c r="P45" s="33"/>
      <c r="Q45" s="33"/>
      <c r="R45" s="33"/>
    </row>
    <row r="46" spans="1:18" ht="18.75" customHeight="1" x14ac:dyDescent="0.2">
      <c r="A46" s="2"/>
      <c r="B46" s="4"/>
      <c r="C46" s="181" t="s">
        <v>336</v>
      </c>
      <c r="D46" s="21"/>
      <c r="E46" s="952">
        <v>716.04</v>
      </c>
      <c r="F46" s="952">
        <v>717.64</v>
      </c>
      <c r="G46" s="952">
        <v>712.18</v>
      </c>
      <c r="H46" s="952">
        <v>713.15</v>
      </c>
      <c r="I46" s="952">
        <v>718.08</v>
      </c>
      <c r="J46" s="494"/>
      <c r="K46" s="2"/>
      <c r="L46" s="33"/>
      <c r="M46" s="1050"/>
      <c r="N46" s="1341"/>
      <c r="O46" s="1050"/>
      <c r="P46" s="33"/>
      <c r="Q46" s="33"/>
      <c r="R46" s="33"/>
    </row>
    <row r="47" spans="1:18" s="500" customFormat="1" ht="13.5" customHeight="1" x14ac:dyDescent="0.2">
      <c r="A47" s="654"/>
      <c r="B47" s="654"/>
      <c r="C47" s="1605" t="s">
        <v>425</v>
      </c>
      <c r="D47" s="1605"/>
      <c r="E47" s="1605"/>
      <c r="F47" s="1605"/>
      <c r="G47" s="1605"/>
      <c r="H47" s="1605"/>
      <c r="I47" s="1605"/>
      <c r="J47" s="538"/>
      <c r="K47" s="654"/>
      <c r="L47" s="1342"/>
      <c r="M47" s="1342"/>
      <c r="N47" s="1342"/>
      <c r="O47" s="1342"/>
      <c r="P47" s="1342"/>
      <c r="Q47" s="1342"/>
      <c r="R47" s="1342"/>
    </row>
    <row r="48" spans="1:18" ht="13.5" customHeight="1" x14ac:dyDescent="0.2">
      <c r="A48" s="2"/>
      <c r="B48" s="4"/>
      <c r="C48" s="25" t="s">
        <v>440</v>
      </c>
      <c r="D48" s="657"/>
      <c r="E48" s="657"/>
      <c r="F48" s="657"/>
      <c r="G48" s="657"/>
      <c r="H48" s="657"/>
      <c r="I48" s="657"/>
      <c r="J48" s="494"/>
      <c r="K48" s="2"/>
      <c r="L48" s="33"/>
      <c r="M48" s="33"/>
      <c r="N48" s="33"/>
      <c r="O48" s="33"/>
      <c r="P48" s="33"/>
      <c r="Q48" s="33"/>
      <c r="R48" s="33"/>
    </row>
    <row r="49" spans="1:18" ht="13.5" customHeight="1" x14ac:dyDescent="0.2">
      <c r="A49" s="2"/>
      <c r="B49" s="2"/>
      <c r="C49" s="2"/>
      <c r="D49" s="654"/>
      <c r="E49" s="4"/>
      <c r="F49" s="4"/>
      <c r="G49" s="4"/>
      <c r="H49" s="1616">
        <v>42644</v>
      </c>
      <c r="I49" s="1616"/>
      <c r="J49" s="234">
        <v>15</v>
      </c>
      <c r="K49" s="2"/>
      <c r="L49" s="33"/>
      <c r="M49" s="33"/>
      <c r="N49" s="33"/>
      <c r="O49" s="33"/>
      <c r="P49" s="33"/>
      <c r="Q49" s="33"/>
      <c r="R49" s="33"/>
    </row>
  </sheetData>
  <mergeCells count="16">
    <mergeCell ref="H49:I49"/>
    <mergeCell ref="E28:I28"/>
    <mergeCell ref="C31:D31"/>
    <mergeCell ref="C47:I47"/>
    <mergeCell ref="C9:D9"/>
    <mergeCell ref="C26:I26"/>
    <mergeCell ref="C27:D29"/>
    <mergeCell ref="H29:I29"/>
    <mergeCell ref="E29:G29"/>
    <mergeCell ref="B1:D1"/>
    <mergeCell ref="B2:D2"/>
    <mergeCell ref="C4:I4"/>
    <mergeCell ref="C5:D7"/>
    <mergeCell ref="E6:I6"/>
    <mergeCell ref="E7:G7"/>
    <mergeCell ref="H7:I7"/>
  </mergeCells>
  <conditionalFormatting sqref="O31:O46">
    <cfRule type="top10" dxfId="14" priority="1" bottom="1" rank="2"/>
    <cfRule type="top10" dxfId="13" priority="2" rank="2"/>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lha15">
    <tabColor theme="7"/>
  </sheetPr>
  <dimension ref="A1:AG80"/>
  <sheetViews>
    <sheetView zoomScale="125" zoomScaleNormal="125" workbookViewId="0"/>
  </sheetViews>
  <sheetFormatPr defaultRowHeight="12.75" x14ac:dyDescent="0.2"/>
  <cols>
    <col min="1" max="1" width="1" style="372" customWidth="1"/>
    <col min="2" max="2" width="2.5703125" style="372" customWidth="1"/>
    <col min="3" max="3" width="2.28515625" style="372" customWidth="1"/>
    <col min="4" max="4" width="26.7109375" style="434" customWidth="1"/>
    <col min="5" max="6" width="5" style="434" customWidth="1"/>
    <col min="7" max="7" width="5.85546875" style="372" customWidth="1"/>
    <col min="8" max="8" width="5.5703125" style="372" customWidth="1"/>
    <col min="9" max="10" width="4.7109375" style="372" customWidth="1"/>
    <col min="11" max="11" width="4.5703125" style="372" customWidth="1"/>
    <col min="12" max="14" width="4.85546875" style="372" customWidth="1"/>
    <col min="15" max="16" width="5.85546875" style="372" customWidth="1"/>
    <col min="17" max="17" width="5.42578125" style="372" customWidth="1"/>
    <col min="18" max="18" width="2.5703125" style="372" customWidth="1"/>
    <col min="19" max="19" width="1" style="372" customWidth="1"/>
    <col min="20" max="20" width="7.85546875" style="372" bestFit="1" customWidth="1"/>
    <col min="21" max="21" width="7.5703125" style="935" bestFit="1" customWidth="1"/>
    <col min="22" max="22" width="6.5703125" style="372" bestFit="1" customWidth="1"/>
    <col min="23" max="23" width="5.5703125" style="372" customWidth="1"/>
    <col min="24" max="16384" width="9.140625" style="372"/>
  </cols>
  <sheetData>
    <row r="1" spans="1:33" ht="13.5" customHeight="1" x14ac:dyDescent="0.2">
      <c r="A1" s="367"/>
      <c r="B1" s="434"/>
      <c r="C1" s="1623" t="s">
        <v>34</v>
      </c>
      <c r="D1" s="1623"/>
      <c r="E1" s="1623"/>
      <c r="F1" s="1623"/>
      <c r="G1" s="377"/>
      <c r="H1" s="377"/>
      <c r="I1" s="377"/>
      <c r="J1" s="1633" t="s">
        <v>418</v>
      </c>
      <c r="K1" s="1633"/>
      <c r="L1" s="1633"/>
      <c r="M1" s="1633"/>
      <c r="N1" s="1633"/>
      <c r="O1" s="1633"/>
      <c r="P1" s="1633"/>
      <c r="Q1" s="541"/>
      <c r="R1" s="541"/>
      <c r="S1" s="367"/>
    </row>
    <row r="2" spans="1:33" ht="6" customHeight="1" x14ac:dyDescent="0.2">
      <c r="A2" s="540"/>
      <c r="B2" s="490"/>
      <c r="C2" s="901"/>
      <c r="D2" s="966"/>
      <c r="E2" s="424"/>
      <c r="F2" s="424"/>
      <c r="G2" s="424"/>
      <c r="H2" s="424"/>
      <c r="I2" s="424"/>
      <c r="J2" s="424"/>
      <c r="K2" s="424"/>
      <c r="L2" s="424"/>
      <c r="M2" s="424"/>
      <c r="N2" s="424"/>
      <c r="O2" s="424"/>
      <c r="P2" s="424"/>
      <c r="Q2" s="424"/>
      <c r="R2" s="377"/>
      <c r="S2" s="377"/>
    </row>
    <row r="3" spans="1:33" ht="11.25" customHeight="1" thickBot="1" x14ac:dyDescent="0.25">
      <c r="A3" s="367"/>
      <c r="B3" s="435"/>
      <c r="C3" s="431"/>
      <c r="D3" s="431"/>
      <c r="E3" s="377"/>
      <c r="F3" s="377"/>
      <c r="G3" s="377"/>
      <c r="H3" s="377"/>
      <c r="I3" s="377"/>
      <c r="J3" s="695"/>
      <c r="K3" s="695"/>
      <c r="L3" s="695"/>
      <c r="M3" s="695"/>
      <c r="N3" s="695"/>
      <c r="O3" s="695"/>
      <c r="P3" s="695"/>
      <c r="Q3" s="695" t="s">
        <v>70</v>
      </c>
      <c r="R3" s="377"/>
      <c r="S3" s="377"/>
    </row>
    <row r="4" spans="1:33" ht="13.5" customHeight="1" thickBot="1" x14ac:dyDescent="0.25">
      <c r="A4" s="367"/>
      <c r="B4" s="435"/>
      <c r="C4" s="1624" t="s">
        <v>129</v>
      </c>
      <c r="D4" s="1625"/>
      <c r="E4" s="1625"/>
      <c r="F4" s="1625"/>
      <c r="G4" s="1625"/>
      <c r="H4" s="1625"/>
      <c r="I4" s="1625"/>
      <c r="J4" s="1625"/>
      <c r="K4" s="1625"/>
      <c r="L4" s="1625"/>
      <c r="M4" s="1625"/>
      <c r="N4" s="1625"/>
      <c r="O4" s="1625"/>
      <c r="P4" s="1625"/>
      <c r="Q4" s="1626"/>
      <c r="R4" s="377"/>
      <c r="S4" s="377"/>
    </row>
    <row r="5" spans="1:33" ht="3.75" customHeight="1" x14ac:dyDescent="0.2">
      <c r="A5" s="367"/>
      <c r="B5" s="435"/>
      <c r="C5" s="431"/>
      <c r="D5" s="431"/>
      <c r="E5" s="377"/>
      <c r="F5" s="377"/>
      <c r="G5" s="385"/>
      <c r="H5" s="377"/>
      <c r="I5" s="377"/>
      <c r="J5" s="446"/>
      <c r="K5" s="446"/>
      <c r="L5" s="446"/>
      <c r="M5" s="446"/>
      <c r="N5" s="446"/>
      <c r="O5" s="446"/>
      <c r="P5" s="446"/>
      <c r="Q5" s="446"/>
      <c r="R5" s="377"/>
      <c r="S5" s="377"/>
    </row>
    <row r="6" spans="1:33" ht="13.5" customHeight="1" x14ac:dyDescent="0.2">
      <c r="A6" s="367"/>
      <c r="B6" s="435"/>
      <c r="C6" s="1627" t="s">
        <v>128</v>
      </c>
      <c r="D6" s="1628"/>
      <c r="E6" s="1628"/>
      <c r="F6" s="1628"/>
      <c r="G6" s="1628"/>
      <c r="H6" s="1628"/>
      <c r="I6" s="1628"/>
      <c r="J6" s="1628"/>
      <c r="K6" s="1628"/>
      <c r="L6" s="1628"/>
      <c r="M6" s="1628"/>
      <c r="N6" s="1628"/>
      <c r="O6" s="1628"/>
      <c r="P6" s="1628"/>
      <c r="Q6" s="1629"/>
      <c r="R6" s="377"/>
      <c r="S6" s="377"/>
    </row>
    <row r="7" spans="1:33" ht="2.25" customHeight="1" x14ac:dyDescent="0.2">
      <c r="A7" s="367"/>
      <c r="B7" s="435"/>
      <c r="C7" s="1630" t="s">
        <v>78</v>
      </c>
      <c r="D7" s="1630"/>
      <c r="E7" s="384"/>
      <c r="F7" s="384"/>
      <c r="G7" s="1632">
        <v>2014</v>
      </c>
      <c r="H7" s="1632"/>
      <c r="I7" s="1632"/>
      <c r="J7" s="1632"/>
      <c r="K7" s="1632"/>
      <c r="L7" s="1632"/>
      <c r="M7" s="1632"/>
      <c r="N7" s="1632"/>
      <c r="O7" s="1632"/>
      <c r="P7" s="1632"/>
      <c r="Q7" s="1632"/>
      <c r="R7" s="377"/>
      <c r="S7" s="377"/>
    </row>
    <row r="8" spans="1:33" ht="13.5" customHeight="1" x14ac:dyDescent="0.2">
      <c r="A8" s="367"/>
      <c r="B8" s="435"/>
      <c r="C8" s="1631"/>
      <c r="D8" s="1631"/>
      <c r="E8" s="1634">
        <v>2015</v>
      </c>
      <c r="F8" s="1635"/>
      <c r="G8" s="1635"/>
      <c r="H8" s="1635"/>
      <c r="I8" s="1636">
        <v>2016</v>
      </c>
      <c r="J8" s="1635"/>
      <c r="K8" s="1635"/>
      <c r="L8" s="1635"/>
      <c r="M8" s="1635"/>
      <c r="N8" s="1635"/>
      <c r="O8" s="1635"/>
      <c r="P8" s="1635"/>
      <c r="Q8" s="1635"/>
      <c r="R8" s="377"/>
      <c r="S8" s="377"/>
    </row>
    <row r="9" spans="1:33" ht="12.75" customHeight="1" x14ac:dyDescent="0.2">
      <c r="A9" s="367"/>
      <c r="B9" s="435"/>
      <c r="C9" s="382"/>
      <c r="D9" s="382"/>
      <c r="E9" s="780" t="s">
        <v>97</v>
      </c>
      <c r="F9" s="780" t="s">
        <v>96</v>
      </c>
      <c r="G9" s="780" t="s">
        <v>95</v>
      </c>
      <c r="H9" s="780" t="s">
        <v>94</v>
      </c>
      <c r="I9" s="1072" t="s">
        <v>93</v>
      </c>
      <c r="J9" s="780" t="s">
        <v>104</v>
      </c>
      <c r="K9" s="990" t="s">
        <v>103</v>
      </c>
      <c r="L9" s="780" t="s">
        <v>102</v>
      </c>
      <c r="M9" s="780" t="s">
        <v>101</v>
      </c>
      <c r="N9" s="780" t="s">
        <v>100</v>
      </c>
      <c r="O9" s="780" t="s">
        <v>99</v>
      </c>
      <c r="P9" s="780" t="s">
        <v>98</v>
      </c>
      <c r="Q9" s="780" t="s">
        <v>97</v>
      </c>
      <c r="R9" s="492"/>
      <c r="S9" s="377"/>
    </row>
    <row r="10" spans="1:33" s="451" customFormat="1" ht="16.5" customHeight="1" x14ac:dyDescent="0.2">
      <c r="A10" s="447"/>
      <c r="B10" s="448"/>
      <c r="C10" s="1552" t="s">
        <v>106</v>
      </c>
      <c r="D10" s="1552"/>
      <c r="E10" s="449">
        <f t="shared" ref="E10:Q10" si="0">SUM(E11:E17)</f>
        <v>9</v>
      </c>
      <c r="F10" s="449">
        <f t="shared" si="0"/>
        <v>10</v>
      </c>
      <c r="G10" s="449">
        <f t="shared" si="0"/>
        <v>19</v>
      </c>
      <c r="H10" s="449">
        <f t="shared" si="0"/>
        <v>8</v>
      </c>
      <c r="I10" s="449">
        <f t="shared" si="0"/>
        <v>16</v>
      </c>
      <c r="J10" s="449">
        <f t="shared" si="0"/>
        <v>3</v>
      </c>
      <c r="K10" s="449">
        <f t="shared" si="0"/>
        <v>17</v>
      </c>
      <c r="L10" s="449">
        <f t="shared" si="0"/>
        <v>30</v>
      </c>
      <c r="M10" s="449">
        <f t="shared" si="0"/>
        <v>18</v>
      </c>
      <c r="N10" s="449">
        <f t="shared" si="0"/>
        <v>29</v>
      </c>
      <c r="O10" s="449">
        <f t="shared" si="0"/>
        <v>19</v>
      </c>
      <c r="P10" s="449">
        <f t="shared" si="0"/>
        <v>25</v>
      </c>
      <c r="Q10" s="449">
        <f t="shared" si="0"/>
        <v>16</v>
      </c>
      <c r="R10" s="464"/>
      <c r="S10" s="450"/>
      <c r="T10" s="807"/>
      <c r="U10" s="936"/>
      <c r="V10" s="936"/>
      <c r="W10" s="936"/>
      <c r="X10" s="936"/>
      <c r="Y10" s="936"/>
      <c r="Z10" s="936"/>
      <c r="AA10" s="936"/>
      <c r="AB10" s="936"/>
      <c r="AC10" s="936"/>
      <c r="AD10" s="936"/>
      <c r="AE10" s="936"/>
      <c r="AF10" s="936"/>
      <c r="AG10" s="936">
        <f t="shared" ref="AG10" si="1">SUM(Q11:Q17)</f>
        <v>16</v>
      </c>
    </row>
    <row r="11" spans="1:33" s="455" customFormat="1" ht="10.5" customHeight="1" x14ac:dyDescent="0.2">
      <c r="A11" s="452"/>
      <c r="B11" s="453"/>
      <c r="C11" s="900"/>
      <c r="D11" s="514" t="s">
        <v>246</v>
      </c>
      <c r="E11" s="967">
        <v>3</v>
      </c>
      <c r="F11" s="967">
        <v>4</v>
      </c>
      <c r="G11" s="967">
        <v>2</v>
      </c>
      <c r="H11" s="967">
        <v>2</v>
      </c>
      <c r="I11" s="967">
        <v>4</v>
      </c>
      <c r="J11" s="967">
        <v>1</v>
      </c>
      <c r="K11" s="967">
        <v>5</v>
      </c>
      <c r="L11" s="967">
        <v>6</v>
      </c>
      <c r="M11" s="967">
        <v>9</v>
      </c>
      <c r="N11" s="967">
        <v>12</v>
      </c>
      <c r="O11" s="967">
        <v>12</v>
      </c>
      <c r="P11" s="967">
        <v>8</v>
      </c>
      <c r="Q11" s="967">
        <v>6</v>
      </c>
      <c r="R11" s="492"/>
      <c r="S11" s="431"/>
      <c r="U11" s="936"/>
      <c r="V11" s="807"/>
      <c r="W11" s="902"/>
    </row>
    <row r="12" spans="1:33" s="455" customFormat="1" ht="10.5" customHeight="1" x14ac:dyDescent="0.2">
      <c r="A12" s="452"/>
      <c r="B12" s="453"/>
      <c r="C12" s="900"/>
      <c r="D12" s="514" t="s">
        <v>247</v>
      </c>
      <c r="E12" s="967" t="s">
        <v>9</v>
      </c>
      <c r="F12" s="967">
        <v>1</v>
      </c>
      <c r="G12" s="967">
        <v>4</v>
      </c>
      <c r="H12" s="967">
        <v>1</v>
      </c>
      <c r="I12" s="967">
        <v>3</v>
      </c>
      <c r="J12" s="967" t="s">
        <v>9</v>
      </c>
      <c r="K12" s="967">
        <v>1</v>
      </c>
      <c r="L12" s="967">
        <v>1</v>
      </c>
      <c r="M12" s="967">
        <v>1</v>
      </c>
      <c r="N12" s="967">
        <v>1</v>
      </c>
      <c r="O12" s="967" t="s">
        <v>9</v>
      </c>
      <c r="P12" s="967">
        <v>6</v>
      </c>
      <c r="Q12" s="967">
        <v>3</v>
      </c>
      <c r="R12" s="492"/>
      <c r="S12" s="431"/>
      <c r="U12" s="936"/>
      <c r="V12" s="807"/>
      <c r="W12" s="902"/>
    </row>
    <row r="13" spans="1:33" s="917" customFormat="1" ht="10.5" customHeight="1" x14ac:dyDescent="0.2">
      <c r="A13" s="961"/>
      <c r="B13" s="962"/>
      <c r="C13" s="958"/>
      <c r="D13" s="514" t="s">
        <v>248</v>
      </c>
      <c r="E13" s="967">
        <v>3</v>
      </c>
      <c r="F13" s="967" t="s">
        <v>9</v>
      </c>
      <c r="G13" s="967">
        <v>7</v>
      </c>
      <c r="H13" s="967">
        <v>3</v>
      </c>
      <c r="I13" s="967">
        <v>4</v>
      </c>
      <c r="J13" s="967">
        <v>2</v>
      </c>
      <c r="K13" s="967">
        <v>7</v>
      </c>
      <c r="L13" s="967">
        <v>10</v>
      </c>
      <c r="M13" s="967">
        <v>5</v>
      </c>
      <c r="N13" s="967">
        <v>13</v>
      </c>
      <c r="O13" s="967">
        <v>5</v>
      </c>
      <c r="P13" s="967">
        <v>6</v>
      </c>
      <c r="Q13" s="967">
        <v>3</v>
      </c>
      <c r="R13" s="718"/>
      <c r="S13" s="963"/>
      <c r="U13" s="936"/>
      <c r="V13" s="807"/>
      <c r="W13" s="964"/>
    </row>
    <row r="14" spans="1:33" s="455" customFormat="1" ht="12" customHeight="1" x14ac:dyDescent="0.2">
      <c r="A14" s="452"/>
      <c r="B14" s="453"/>
      <c r="C14" s="900"/>
      <c r="D14" s="514" t="s">
        <v>249</v>
      </c>
      <c r="E14" s="967">
        <v>1</v>
      </c>
      <c r="F14" s="967">
        <v>1</v>
      </c>
      <c r="G14" s="967" t="s">
        <v>9</v>
      </c>
      <c r="H14" s="967" t="s">
        <v>9</v>
      </c>
      <c r="I14" s="967" t="s">
        <v>9</v>
      </c>
      <c r="J14" s="967" t="s">
        <v>9</v>
      </c>
      <c r="K14" s="967">
        <v>2</v>
      </c>
      <c r="L14" s="967">
        <v>1</v>
      </c>
      <c r="M14" s="967" t="s">
        <v>9</v>
      </c>
      <c r="N14" s="967">
        <v>3</v>
      </c>
      <c r="O14" s="967">
        <v>1</v>
      </c>
      <c r="P14" s="967">
        <v>5</v>
      </c>
      <c r="Q14" s="967">
        <v>3</v>
      </c>
      <c r="R14" s="454"/>
      <c r="S14" s="431"/>
      <c r="U14" s="1336"/>
      <c r="V14" s="807"/>
    </row>
    <row r="15" spans="1:33" s="455" customFormat="1" ht="10.5" customHeight="1" x14ac:dyDescent="0.2">
      <c r="A15" s="452"/>
      <c r="B15" s="453"/>
      <c r="C15" s="900"/>
      <c r="D15" s="514" t="s">
        <v>250</v>
      </c>
      <c r="E15" s="967" t="s">
        <v>9</v>
      </c>
      <c r="F15" s="967" t="s">
        <v>9</v>
      </c>
      <c r="G15" s="967" t="s">
        <v>9</v>
      </c>
      <c r="H15" s="967" t="s">
        <v>9</v>
      </c>
      <c r="I15" s="967" t="s">
        <v>9</v>
      </c>
      <c r="J15" s="967" t="s">
        <v>9</v>
      </c>
      <c r="K15" s="967" t="s">
        <v>9</v>
      </c>
      <c r="L15" s="967" t="s">
        <v>9</v>
      </c>
      <c r="M15" s="967" t="s">
        <v>9</v>
      </c>
      <c r="N15" s="967" t="s">
        <v>9</v>
      </c>
      <c r="O15" s="967" t="s">
        <v>9</v>
      </c>
      <c r="P15" s="967" t="s">
        <v>9</v>
      </c>
      <c r="Q15" s="967" t="s">
        <v>9</v>
      </c>
      <c r="R15" s="454"/>
      <c r="S15" s="431"/>
      <c r="T15" s="822"/>
      <c r="U15" s="1336"/>
      <c r="V15" s="807"/>
    </row>
    <row r="16" spans="1:33" s="455" customFormat="1" ht="10.5" customHeight="1" x14ac:dyDescent="0.2">
      <c r="A16" s="452"/>
      <c r="B16" s="453"/>
      <c r="C16" s="900"/>
      <c r="D16" s="514" t="s">
        <v>251</v>
      </c>
      <c r="E16" s="967" t="s">
        <v>9</v>
      </c>
      <c r="F16" s="967" t="s">
        <v>9</v>
      </c>
      <c r="G16" s="967">
        <v>1</v>
      </c>
      <c r="H16" s="967" t="s">
        <v>9</v>
      </c>
      <c r="I16" s="967" t="s">
        <v>9</v>
      </c>
      <c r="J16" s="967" t="s">
        <v>9</v>
      </c>
      <c r="K16" s="967" t="s">
        <v>9</v>
      </c>
      <c r="L16" s="967" t="s">
        <v>9</v>
      </c>
      <c r="M16" s="967" t="s">
        <v>9</v>
      </c>
      <c r="N16" s="967" t="s">
        <v>9</v>
      </c>
      <c r="O16" s="967" t="s">
        <v>9</v>
      </c>
      <c r="P16" s="967" t="s">
        <v>9</v>
      </c>
      <c r="Q16" s="967" t="s">
        <v>9</v>
      </c>
      <c r="R16" s="454"/>
      <c r="S16" s="431"/>
      <c r="U16" s="1337"/>
      <c r="V16" s="807"/>
    </row>
    <row r="17" spans="1:22" s="455" customFormat="1" ht="12" customHeight="1" x14ac:dyDescent="0.2">
      <c r="A17" s="452"/>
      <c r="B17" s="453"/>
      <c r="C17" s="900"/>
      <c r="D17" s="456" t="s">
        <v>252</v>
      </c>
      <c r="E17" s="967">
        <v>2</v>
      </c>
      <c r="F17" s="967">
        <v>4</v>
      </c>
      <c r="G17" s="967">
        <v>5</v>
      </c>
      <c r="H17" s="967">
        <v>2</v>
      </c>
      <c r="I17" s="967">
        <v>5</v>
      </c>
      <c r="J17" s="967" t="s">
        <v>9</v>
      </c>
      <c r="K17" s="967">
        <v>2</v>
      </c>
      <c r="L17" s="967">
        <v>12</v>
      </c>
      <c r="M17" s="967">
        <v>3</v>
      </c>
      <c r="N17" s="967" t="s">
        <v>9</v>
      </c>
      <c r="O17" s="967">
        <v>1</v>
      </c>
      <c r="P17" s="967" t="s">
        <v>9</v>
      </c>
      <c r="Q17" s="967">
        <v>1</v>
      </c>
      <c r="R17" s="454"/>
      <c r="S17" s="431"/>
      <c r="T17" s="822"/>
      <c r="U17" s="1337"/>
      <c r="V17" s="807"/>
    </row>
    <row r="18" spans="1:22" s="451" customFormat="1" ht="14.25" customHeight="1" x14ac:dyDescent="0.2">
      <c r="A18" s="457"/>
      <c r="B18" s="458"/>
      <c r="C18" s="898" t="s">
        <v>303</v>
      </c>
      <c r="D18" s="459"/>
      <c r="E18" s="449">
        <v>3</v>
      </c>
      <c r="F18" s="449">
        <v>3</v>
      </c>
      <c r="G18" s="449">
        <v>8</v>
      </c>
      <c r="H18" s="449">
        <v>3</v>
      </c>
      <c r="I18" s="449">
        <v>3</v>
      </c>
      <c r="J18" s="449">
        <v>2</v>
      </c>
      <c r="K18" s="449">
        <v>13</v>
      </c>
      <c r="L18" s="449">
        <v>13</v>
      </c>
      <c r="M18" s="449">
        <v>13</v>
      </c>
      <c r="N18" s="449">
        <v>21</v>
      </c>
      <c r="O18" s="449">
        <v>13</v>
      </c>
      <c r="P18" s="449">
        <v>13</v>
      </c>
      <c r="Q18" s="449">
        <v>9</v>
      </c>
      <c r="R18" s="454"/>
      <c r="S18" s="431"/>
      <c r="T18" s="822"/>
      <c r="U18" s="1336"/>
    </row>
    <row r="19" spans="1:22" s="463" customFormat="1" ht="14.25" customHeight="1" x14ac:dyDescent="0.2">
      <c r="A19" s="460"/>
      <c r="B19" s="461"/>
      <c r="C19" s="898" t="s">
        <v>304</v>
      </c>
      <c r="D19" s="965"/>
      <c r="E19" s="462">
        <v>9694</v>
      </c>
      <c r="F19" s="462">
        <v>14369</v>
      </c>
      <c r="G19" s="462">
        <v>110969</v>
      </c>
      <c r="H19" s="462">
        <v>20262</v>
      </c>
      <c r="I19" s="462">
        <v>7603</v>
      </c>
      <c r="J19" s="462">
        <v>655</v>
      </c>
      <c r="K19" s="462">
        <v>3247</v>
      </c>
      <c r="L19" s="462">
        <v>52719</v>
      </c>
      <c r="M19" s="462">
        <v>40008</v>
      </c>
      <c r="N19" s="462">
        <v>72191</v>
      </c>
      <c r="O19" s="462">
        <v>215365</v>
      </c>
      <c r="P19" s="462">
        <v>198826</v>
      </c>
      <c r="Q19" s="462">
        <v>5877</v>
      </c>
      <c r="R19" s="454"/>
      <c r="S19" s="431"/>
      <c r="T19" s="822"/>
      <c r="U19" s="1338"/>
      <c r="V19" s="937"/>
    </row>
    <row r="20" spans="1:22" ht="9.75" customHeight="1" x14ac:dyDescent="0.2">
      <c r="A20" s="367"/>
      <c r="B20" s="435"/>
      <c r="C20" s="1619" t="s">
        <v>127</v>
      </c>
      <c r="D20" s="1619"/>
      <c r="E20" s="967" t="s">
        <v>9</v>
      </c>
      <c r="F20" s="967" t="s">
        <v>9</v>
      </c>
      <c r="G20" s="967" t="s">
        <v>9</v>
      </c>
      <c r="H20" s="967" t="s">
        <v>9</v>
      </c>
      <c r="I20" s="967" t="s">
        <v>9</v>
      </c>
      <c r="J20" s="967" t="s">
        <v>9</v>
      </c>
      <c r="K20" s="967" t="s">
        <v>9</v>
      </c>
      <c r="L20" s="967" t="s">
        <v>9</v>
      </c>
      <c r="M20" s="967" t="s">
        <v>9</v>
      </c>
      <c r="N20" s="967" t="s">
        <v>9</v>
      </c>
      <c r="O20" s="967" t="s">
        <v>9</v>
      </c>
      <c r="P20" s="967" t="s">
        <v>9</v>
      </c>
      <c r="Q20" s="967" t="s">
        <v>9</v>
      </c>
      <c r="R20" s="454"/>
      <c r="S20" s="431"/>
      <c r="T20" s="455"/>
      <c r="U20" s="1338"/>
      <c r="V20" s="937"/>
    </row>
    <row r="21" spans="1:22" ht="9.75" customHeight="1" x14ac:dyDescent="0.2">
      <c r="A21" s="367"/>
      <c r="B21" s="435"/>
      <c r="C21" s="1619" t="s">
        <v>126</v>
      </c>
      <c r="D21" s="1619"/>
      <c r="E21" s="967" t="s">
        <v>9</v>
      </c>
      <c r="F21" s="967" t="s">
        <v>9</v>
      </c>
      <c r="G21" s="967" t="s">
        <v>9</v>
      </c>
      <c r="H21" s="967" t="s">
        <v>9</v>
      </c>
      <c r="I21" s="967" t="s">
        <v>9</v>
      </c>
      <c r="J21" s="967" t="s">
        <v>9</v>
      </c>
      <c r="K21" s="967" t="s">
        <v>9</v>
      </c>
      <c r="L21" s="967" t="s">
        <v>9</v>
      </c>
      <c r="M21" s="967" t="s">
        <v>9</v>
      </c>
      <c r="N21" s="967" t="s">
        <v>9</v>
      </c>
      <c r="O21" s="967" t="s">
        <v>9</v>
      </c>
      <c r="P21" s="967" t="s">
        <v>9</v>
      </c>
      <c r="Q21" s="967" t="s">
        <v>9</v>
      </c>
      <c r="R21" s="492"/>
      <c r="S21" s="377"/>
      <c r="T21" s="429"/>
      <c r="V21" s="429"/>
    </row>
    <row r="22" spans="1:22" ht="9.75" customHeight="1" x14ac:dyDescent="0.2">
      <c r="A22" s="367"/>
      <c r="B22" s="435"/>
      <c r="C22" s="1619" t="s">
        <v>125</v>
      </c>
      <c r="D22" s="1619"/>
      <c r="E22" s="967" t="s">
        <v>9</v>
      </c>
      <c r="F22" s="967" t="s">
        <v>9</v>
      </c>
      <c r="G22" s="967">
        <v>32357</v>
      </c>
      <c r="H22" s="967">
        <v>307</v>
      </c>
      <c r="I22" s="967">
        <v>2990</v>
      </c>
      <c r="J22" s="967">
        <v>655</v>
      </c>
      <c r="K22" s="967">
        <v>1522</v>
      </c>
      <c r="L22" s="967">
        <v>34811</v>
      </c>
      <c r="M22" s="967">
        <v>27049</v>
      </c>
      <c r="N22" s="967">
        <v>42400</v>
      </c>
      <c r="O22" s="967">
        <v>48343</v>
      </c>
      <c r="P22" s="967">
        <v>29978</v>
      </c>
      <c r="Q22" s="967">
        <v>2382</v>
      </c>
      <c r="R22" s="492"/>
      <c r="S22" s="377"/>
      <c r="T22" s="429"/>
      <c r="U22" s="937"/>
    </row>
    <row r="23" spans="1:22" ht="9.75" customHeight="1" x14ac:dyDescent="0.2">
      <c r="A23" s="367"/>
      <c r="B23" s="435"/>
      <c r="C23" s="1619" t="s">
        <v>124</v>
      </c>
      <c r="D23" s="1619"/>
      <c r="E23" s="967" t="s">
        <v>9</v>
      </c>
      <c r="F23" s="967" t="s">
        <v>9</v>
      </c>
      <c r="G23" s="967" t="s">
        <v>9</v>
      </c>
      <c r="H23" s="967" t="s">
        <v>9</v>
      </c>
      <c r="I23" s="967" t="s">
        <v>9</v>
      </c>
      <c r="J23" s="967" t="s">
        <v>9</v>
      </c>
      <c r="K23" s="967" t="s">
        <v>9</v>
      </c>
      <c r="L23" s="967" t="s">
        <v>9</v>
      </c>
      <c r="M23" s="967" t="s">
        <v>9</v>
      </c>
      <c r="N23" s="967" t="s">
        <v>9</v>
      </c>
      <c r="O23" s="967" t="s">
        <v>9</v>
      </c>
      <c r="P23" s="967" t="s">
        <v>9</v>
      </c>
      <c r="Q23" s="967" t="s">
        <v>9</v>
      </c>
      <c r="R23" s="492"/>
      <c r="S23" s="377"/>
      <c r="T23" s="429"/>
      <c r="V23" s="429"/>
    </row>
    <row r="24" spans="1:22" ht="9.75" customHeight="1" x14ac:dyDescent="0.2">
      <c r="A24" s="367"/>
      <c r="B24" s="435"/>
      <c r="C24" s="1619" t="s">
        <v>123</v>
      </c>
      <c r="D24" s="1619"/>
      <c r="E24" s="967" t="s">
        <v>9</v>
      </c>
      <c r="F24" s="967" t="s">
        <v>9</v>
      </c>
      <c r="G24" s="967">
        <v>114</v>
      </c>
      <c r="H24" s="967" t="s">
        <v>9</v>
      </c>
      <c r="I24" s="967" t="s">
        <v>9</v>
      </c>
      <c r="J24" s="967" t="s">
        <v>9</v>
      </c>
      <c r="K24" s="967" t="s">
        <v>9</v>
      </c>
      <c r="L24" s="967" t="s">
        <v>9</v>
      </c>
      <c r="M24" s="967" t="s">
        <v>9</v>
      </c>
      <c r="N24" s="967" t="s">
        <v>9</v>
      </c>
      <c r="O24" s="967" t="s">
        <v>9</v>
      </c>
      <c r="P24" s="967" t="s">
        <v>9</v>
      </c>
      <c r="Q24" s="967" t="s">
        <v>9</v>
      </c>
      <c r="R24" s="492"/>
      <c r="S24" s="377"/>
      <c r="U24" s="937"/>
    </row>
    <row r="25" spans="1:22" ht="9.75" customHeight="1" x14ac:dyDescent="0.2">
      <c r="A25" s="367"/>
      <c r="B25" s="435"/>
      <c r="C25" s="1619" t="s">
        <v>122</v>
      </c>
      <c r="D25" s="1619"/>
      <c r="E25" s="967" t="s">
        <v>9</v>
      </c>
      <c r="F25" s="967" t="s">
        <v>9</v>
      </c>
      <c r="G25" s="967" t="s">
        <v>9</v>
      </c>
      <c r="H25" s="967" t="s">
        <v>9</v>
      </c>
      <c r="I25" s="967" t="s">
        <v>9</v>
      </c>
      <c r="J25" s="967" t="s">
        <v>9</v>
      </c>
      <c r="K25" s="967" t="s">
        <v>9</v>
      </c>
      <c r="L25" s="967" t="s">
        <v>9</v>
      </c>
      <c r="M25" s="967" t="s">
        <v>9</v>
      </c>
      <c r="N25" s="967" t="s">
        <v>9</v>
      </c>
      <c r="O25" s="967" t="s">
        <v>9</v>
      </c>
      <c r="P25" s="967">
        <v>102899</v>
      </c>
      <c r="Q25" s="967" t="s">
        <v>9</v>
      </c>
      <c r="R25" s="492"/>
      <c r="S25" s="377"/>
      <c r="T25" s="429"/>
      <c r="U25" s="937"/>
    </row>
    <row r="26" spans="1:22" ht="9.75" customHeight="1" x14ac:dyDescent="0.2">
      <c r="A26" s="367"/>
      <c r="B26" s="435"/>
      <c r="C26" s="1619" t="s">
        <v>121</v>
      </c>
      <c r="D26" s="1619"/>
      <c r="E26" s="967">
        <v>8918</v>
      </c>
      <c r="F26" s="967">
        <v>14369</v>
      </c>
      <c r="G26" s="967" t="s">
        <v>9</v>
      </c>
      <c r="H26" s="967" t="s">
        <v>9</v>
      </c>
      <c r="I26" s="967">
        <v>4473</v>
      </c>
      <c r="J26" s="967" t="s">
        <v>9</v>
      </c>
      <c r="K26" s="967">
        <v>1654</v>
      </c>
      <c r="L26" s="967" t="s">
        <v>9</v>
      </c>
      <c r="M26" s="967">
        <v>12484</v>
      </c>
      <c r="N26" s="967">
        <v>973</v>
      </c>
      <c r="O26" s="967">
        <v>127859</v>
      </c>
      <c r="P26" s="967">
        <v>552</v>
      </c>
      <c r="Q26" s="967">
        <v>3429</v>
      </c>
      <c r="R26" s="492"/>
      <c r="S26" s="377"/>
      <c r="T26" s="429"/>
      <c r="U26" s="937"/>
      <c r="V26" s="429"/>
    </row>
    <row r="27" spans="1:22" ht="9.75" customHeight="1" x14ac:dyDescent="0.2">
      <c r="A27" s="367"/>
      <c r="B27" s="435"/>
      <c r="C27" s="1619" t="s">
        <v>120</v>
      </c>
      <c r="D27" s="1619"/>
      <c r="E27" s="967" t="s">
        <v>9</v>
      </c>
      <c r="F27" s="967" t="s">
        <v>9</v>
      </c>
      <c r="G27" s="967" t="s">
        <v>9</v>
      </c>
      <c r="H27" s="967" t="s">
        <v>9</v>
      </c>
      <c r="I27" s="967">
        <v>140</v>
      </c>
      <c r="J27" s="967" t="s">
        <v>9</v>
      </c>
      <c r="K27" s="967">
        <v>59</v>
      </c>
      <c r="L27" s="967">
        <v>10934</v>
      </c>
      <c r="M27" s="967">
        <v>475</v>
      </c>
      <c r="N27" s="967">
        <v>820</v>
      </c>
      <c r="O27" s="967" t="s">
        <v>9</v>
      </c>
      <c r="P27" s="967">
        <v>1816</v>
      </c>
      <c r="Q27" s="967">
        <v>66</v>
      </c>
      <c r="R27" s="492"/>
      <c r="S27" s="377"/>
    </row>
    <row r="28" spans="1:22" ht="9.75" customHeight="1" x14ac:dyDescent="0.2">
      <c r="A28" s="367"/>
      <c r="B28" s="435"/>
      <c r="C28" s="1619" t="s">
        <v>119</v>
      </c>
      <c r="D28" s="1619"/>
      <c r="E28" s="967" t="s">
        <v>9</v>
      </c>
      <c r="F28" s="967" t="s">
        <v>9</v>
      </c>
      <c r="G28" s="967" t="s">
        <v>9</v>
      </c>
      <c r="H28" s="967" t="s">
        <v>9</v>
      </c>
      <c r="I28" s="967" t="s">
        <v>9</v>
      </c>
      <c r="J28" s="967" t="s">
        <v>9</v>
      </c>
      <c r="K28" s="967" t="s">
        <v>9</v>
      </c>
      <c r="L28" s="967" t="s">
        <v>9</v>
      </c>
      <c r="M28" s="967" t="s">
        <v>9</v>
      </c>
      <c r="N28" s="967">
        <v>24945</v>
      </c>
      <c r="O28" s="967" t="s">
        <v>9</v>
      </c>
      <c r="P28" s="967">
        <v>44219</v>
      </c>
      <c r="Q28" s="967" t="s">
        <v>9</v>
      </c>
      <c r="R28" s="492"/>
      <c r="S28" s="377"/>
      <c r="U28" s="937"/>
    </row>
    <row r="29" spans="1:22" ht="9.75" customHeight="1" x14ac:dyDescent="0.2">
      <c r="A29" s="367"/>
      <c r="B29" s="435"/>
      <c r="C29" s="1619" t="s">
        <v>118</v>
      </c>
      <c r="D29" s="1619"/>
      <c r="E29" s="967" t="s">
        <v>9</v>
      </c>
      <c r="F29" s="967" t="s">
        <v>9</v>
      </c>
      <c r="G29" s="967" t="s">
        <v>9</v>
      </c>
      <c r="H29" s="967" t="s">
        <v>9</v>
      </c>
      <c r="I29" s="967" t="s">
        <v>9</v>
      </c>
      <c r="J29" s="967" t="s">
        <v>9</v>
      </c>
      <c r="K29" s="967" t="s">
        <v>9</v>
      </c>
      <c r="L29" s="967" t="s">
        <v>9</v>
      </c>
      <c r="M29" s="967" t="s">
        <v>9</v>
      </c>
      <c r="N29" s="967" t="s">
        <v>9</v>
      </c>
      <c r="O29" s="967" t="s">
        <v>9</v>
      </c>
      <c r="P29" s="967">
        <v>416</v>
      </c>
      <c r="Q29" s="967" t="s">
        <v>9</v>
      </c>
      <c r="R29" s="492"/>
      <c r="S29" s="377"/>
      <c r="U29" s="937"/>
    </row>
    <row r="30" spans="1:22" ht="9.75" customHeight="1" x14ac:dyDescent="0.2">
      <c r="A30" s="367"/>
      <c r="B30" s="435"/>
      <c r="C30" s="1619" t="s">
        <v>117</v>
      </c>
      <c r="D30" s="1619"/>
      <c r="E30" s="967" t="s">
        <v>9</v>
      </c>
      <c r="F30" s="967" t="s">
        <v>9</v>
      </c>
      <c r="G30" s="967" t="s">
        <v>9</v>
      </c>
      <c r="H30" s="967" t="s">
        <v>9</v>
      </c>
      <c r="I30" s="967" t="s">
        <v>9</v>
      </c>
      <c r="J30" s="967" t="s">
        <v>9</v>
      </c>
      <c r="K30" s="967" t="s">
        <v>9</v>
      </c>
      <c r="L30" s="967" t="s">
        <v>9</v>
      </c>
      <c r="M30" s="967" t="s">
        <v>9</v>
      </c>
      <c r="N30" s="967" t="s">
        <v>9</v>
      </c>
      <c r="O30" s="967" t="s">
        <v>9</v>
      </c>
      <c r="P30" s="967">
        <v>18915</v>
      </c>
      <c r="Q30" s="967" t="s">
        <v>9</v>
      </c>
      <c r="R30" s="492"/>
      <c r="S30" s="377"/>
    </row>
    <row r="31" spans="1:22" ht="9.75" customHeight="1" x14ac:dyDescent="0.2">
      <c r="A31" s="367"/>
      <c r="B31" s="435"/>
      <c r="C31" s="1620" t="s">
        <v>449</v>
      </c>
      <c r="D31" s="1620"/>
      <c r="E31" s="967" t="s">
        <v>9</v>
      </c>
      <c r="F31" s="967" t="s">
        <v>9</v>
      </c>
      <c r="G31" s="967" t="s">
        <v>9</v>
      </c>
      <c r="H31" s="967" t="s">
        <v>9</v>
      </c>
      <c r="I31" s="967" t="s">
        <v>9</v>
      </c>
      <c r="J31" s="967" t="s">
        <v>9</v>
      </c>
      <c r="K31" s="967" t="s">
        <v>9</v>
      </c>
      <c r="L31" s="967" t="s">
        <v>9</v>
      </c>
      <c r="M31" s="967" t="s">
        <v>9</v>
      </c>
      <c r="N31" s="967" t="s">
        <v>9</v>
      </c>
      <c r="O31" s="967" t="s">
        <v>9</v>
      </c>
      <c r="P31" s="967" t="s">
        <v>9</v>
      </c>
      <c r="Q31" s="967" t="s">
        <v>9</v>
      </c>
      <c r="R31" s="464"/>
      <c r="S31" s="377"/>
    </row>
    <row r="32" spans="1:22" ht="9.75" customHeight="1" x14ac:dyDescent="0.2">
      <c r="A32" s="367"/>
      <c r="B32" s="435"/>
      <c r="C32" s="1619" t="s">
        <v>116</v>
      </c>
      <c r="D32" s="1619"/>
      <c r="E32" s="967" t="s">
        <v>9</v>
      </c>
      <c r="F32" s="967" t="s">
        <v>9</v>
      </c>
      <c r="G32" s="967" t="s">
        <v>9</v>
      </c>
      <c r="H32" s="967">
        <v>19955</v>
      </c>
      <c r="I32" s="967" t="s">
        <v>9</v>
      </c>
      <c r="J32" s="967" t="s">
        <v>9</v>
      </c>
      <c r="K32" s="967" t="s">
        <v>9</v>
      </c>
      <c r="L32" s="967" t="s">
        <v>9</v>
      </c>
      <c r="M32" s="967" t="s">
        <v>9</v>
      </c>
      <c r="N32" s="967" t="s">
        <v>9</v>
      </c>
      <c r="O32" s="967" t="s">
        <v>9</v>
      </c>
      <c r="P32" s="967" t="s">
        <v>9</v>
      </c>
      <c r="Q32" s="967" t="s">
        <v>9</v>
      </c>
      <c r="R32" s="464"/>
      <c r="S32" s="377"/>
    </row>
    <row r="33" spans="1:23" ht="9.75" customHeight="1" x14ac:dyDescent="0.2">
      <c r="A33" s="367"/>
      <c r="B33" s="435"/>
      <c r="C33" s="1619" t="s">
        <v>115</v>
      </c>
      <c r="D33" s="1619"/>
      <c r="E33" s="967">
        <v>256</v>
      </c>
      <c r="F33" s="967" t="s">
        <v>9</v>
      </c>
      <c r="G33" s="967" t="s">
        <v>9</v>
      </c>
      <c r="H33" s="967" t="s">
        <v>9</v>
      </c>
      <c r="I33" s="967" t="s">
        <v>9</v>
      </c>
      <c r="J33" s="967" t="s">
        <v>9</v>
      </c>
      <c r="K33" s="967" t="s">
        <v>9</v>
      </c>
      <c r="L33" s="967" t="s">
        <v>9</v>
      </c>
      <c r="M33" s="967" t="s">
        <v>9</v>
      </c>
      <c r="N33" s="967">
        <v>1674</v>
      </c>
      <c r="O33" s="967" t="s">
        <v>9</v>
      </c>
      <c r="P33" s="967" t="s">
        <v>9</v>
      </c>
      <c r="Q33" s="967" t="s">
        <v>9</v>
      </c>
      <c r="R33" s="464"/>
      <c r="S33" s="377"/>
    </row>
    <row r="34" spans="1:23" ht="9.75" customHeight="1" x14ac:dyDescent="0.2">
      <c r="A34" s="367">
        <v>4661</v>
      </c>
      <c r="B34" s="435"/>
      <c r="C34" s="1621" t="s">
        <v>114</v>
      </c>
      <c r="D34" s="1621"/>
      <c r="E34" s="967" t="s">
        <v>9</v>
      </c>
      <c r="F34" s="967" t="s">
        <v>9</v>
      </c>
      <c r="G34" s="967" t="s">
        <v>9</v>
      </c>
      <c r="H34" s="967" t="s">
        <v>9</v>
      </c>
      <c r="I34" s="967" t="s">
        <v>9</v>
      </c>
      <c r="J34" s="967" t="s">
        <v>9</v>
      </c>
      <c r="K34" s="967" t="s">
        <v>9</v>
      </c>
      <c r="L34" s="967" t="s">
        <v>9</v>
      </c>
      <c r="M34" s="967" t="s">
        <v>9</v>
      </c>
      <c r="N34" s="967">
        <v>32</v>
      </c>
      <c r="O34" s="967" t="s">
        <v>9</v>
      </c>
      <c r="P34" s="967">
        <v>31</v>
      </c>
      <c r="Q34" s="967" t="s">
        <v>9</v>
      </c>
      <c r="R34" s="464"/>
      <c r="S34" s="377"/>
    </row>
    <row r="35" spans="1:23" ht="9.75" customHeight="1" x14ac:dyDescent="0.2">
      <c r="A35" s="367"/>
      <c r="B35" s="435"/>
      <c r="C35" s="1619" t="s">
        <v>113</v>
      </c>
      <c r="D35" s="1619"/>
      <c r="E35" s="967" t="s">
        <v>9</v>
      </c>
      <c r="F35" s="967" t="s">
        <v>9</v>
      </c>
      <c r="G35" s="967" t="s">
        <v>9</v>
      </c>
      <c r="H35" s="967" t="s">
        <v>9</v>
      </c>
      <c r="I35" s="967" t="s">
        <v>9</v>
      </c>
      <c r="J35" s="967" t="s">
        <v>9</v>
      </c>
      <c r="K35" s="967">
        <v>13</v>
      </c>
      <c r="L35" s="967" t="s">
        <v>9</v>
      </c>
      <c r="M35" s="967" t="s">
        <v>9</v>
      </c>
      <c r="N35" s="967" t="s">
        <v>9</v>
      </c>
      <c r="O35" s="967" t="s">
        <v>9</v>
      </c>
      <c r="P35" s="967" t="s">
        <v>9</v>
      </c>
      <c r="Q35" s="967" t="s">
        <v>9</v>
      </c>
      <c r="R35" s="464"/>
      <c r="S35" s="377"/>
    </row>
    <row r="36" spans="1:23" ht="9.75" customHeight="1" x14ac:dyDescent="0.2">
      <c r="A36" s="367"/>
      <c r="B36" s="435"/>
      <c r="C36" s="1619" t="s">
        <v>112</v>
      </c>
      <c r="D36" s="1619"/>
      <c r="E36" s="967">
        <v>520</v>
      </c>
      <c r="F36" s="967" t="s">
        <v>9</v>
      </c>
      <c r="G36" s="967" t="s">
        <v>9</v>
      </c>
      <c r="H36" s="967" t="s">
        <v>9</v>
      </c>
      <c r="I36" s="967" t="s">
        <v>9</v>
      </c>
      <c r="J36" s="967" t="s">
        <v>9</v>
      </c>
      <c r="K36" s="967" t="s">
        <v>9</v>
      </c>
      <c r="L36" s="967">
        <v>6966</v>
      </c>
      <c r="M36" s="967" t="s">
        <v>9</v>
      </c>
      <c r="N36" s="967">
        <v>1347</v>
      </c>
      <c r="O36" s="967">
        <v>39163</v>
      </c>
      <c r="P36" s="967" t="s">
        <v>9</v>
      </c>
      <c r="Q36" s="967" t="s">
        <v>9</v>
      </c>
      <c r="R36" s="464"/>
      <c r="S36" s="377"/>
    </row>
    <row r="37" spans="1:23" ht="9.75" customHeight="1" x14ac:dyDescent="0.2">
      <c r="A37" s="367"/>
      <c r="B37" s="435"/>
      <c r="C37" s="1619" t="s">
        <v>289</v>
      </c>
      <c r="D37" s="1619"/>
      <c r="E37" s="967" t="s">
        <v>9</v>
      </c>
      <c r="F37" s="967" t="s">
        <v>9</v>
      </c>
      <c r="G37" s="967" t="s">
        <v>9</v>
      </c>
      <c r="H37" s="967" t="s">
        <v>9</v>
      </c>
      <c r="I37" s="967" t="s">
        <v>9</v>
      </c>
      <c r="J37" s="967" t="s">
        <v>9</v>
      </c>
      <c r="K37" s="967" t="s">
        <v>9</v>
      </c>
      <c r="L37" s="967">
        <v>8</v>
      </c>
      <c r="M37" s="967" t="s">
        <v>9</v>
      </c>
      <c r="N37" s="967" t="s">
        <v>9</v>
      </c>
      <c r="O37" s="967" t="s">
        <v>9</v>
      </c>
      <c r="P37" s="967" t="s">
        <v>9</v>
      </c>
      <c r="Q37" s="967" t="s">
        <v>9</v>
      </c>
      <c r="R37" s="492"/>
      <c r="S37" s="377"/>
    </row>
    <row r="38" spans="1:23" ht="9.75" customHeight="1" x14ac:dyDescent="0.2">
      <c r="A38" s="367"/>
      <c r="B38" s="435"/>
      <c r="C38" s="1619" t="s">
        <v>111</v>
      </c>
      <c r="D38" s="1619"/>
      <c r="E38" s="967" t="s">
        <v>9</v>
      </c>
      <c r="F38" s="967" t="s">
        <v>9</v>
      </c>
      <c r="G38" s="967" t="s">
        <v>9</v>
      </c>
      <c r="H38" s="967" t="s">
        <v>9</v>
      </c>
      <c r="I38" s="967" t="s">
        <v>9</v>
      </c>
      <c r="J38" s="967" t="s">
        <v>9</v>
      </c>
      <c r="K38" s="967" t="s">
        <v>9</v>
      </c>
      <c r="L38" s="967" t="s">
        <v>9</v>
      </c>
      <c r="M38" s="967" t="s">
        <v>9</v>
      </c>
      <c r="N38" s="967" t="s">
        <v>9</v>
      </c>
      <c r="O38" s="967" t="s">
        <v>9</v>
      </c>
      <c r="P38" s="967" t="s">
        <v>9</v>
      </c>
      <c r="Q38" s="967" t="s">
        <v>9</v>
      </c>
      <c r="R38" s="492"/>
      <c r="S38" s="377"/>
    </row>
    <row r="39" spans="1:23" ht="9.75" customHeight="1" x14ac:dyDescent="0.2">
      <c r="A39" s="367"/>
      <c r="B39" s="435"/>
      <c r="C39" s="1619" t="s">
        <v>110</v>
      </c>
      <c r="D39" s="1619"/>
      <c r="E39" s="967" t="s">
        <v>9</v>
      </c>
      <c r="F39" s="967" t="s">
        <v>9</v>
      </c>
      <c r="G39" s="967" t="s">
        <v>9</v>
      </c>
      <c r="H39" s="967" t="s">
        <v>9</v>
      </c>
      <c r="I39" s="967" t="s">
        <v>9</v>
      </c>
      <c r="J39" s="967" t="s">
        <v>9</v>
      </c>
      <c r="K39" s="967" t="s">
        <v>9</v>
      </c>
      <c r="L39" s="967" t="s">
        <v>9</v>
      </c>
      <c r="M39" s="967" t="s">
        <v>9</v>
      </c>
      <c r="N39" s="967" t="s">
        <v>9</v>
      </c>
      <c r="O39" s="967" t="s">
        <v>9</v>
      </c>
      <c r="P39" s="967" t="s">
        <v>9</v>
      </c>
      <c r="Q39" s="967" t="s">
        <v>9</v>
      </c>
      <c r="R39" s="492"/>
      <c r="S39" s="377"/>
    </row>
    <row r="40" spans="1:23" s="455" customFormat="1" ht="9.75" customHeight="1" x14ac:dyDescent="0.2">
      <c r="A40" s="452"/>
      <c r="B40" s="453"/>
      <c r="C40" s="1619" t="s">
        <v>109</v>
      </c>
      <c r="D40" s="1619"/>
      <c r="E40" s="967" t="s">
        <v>9</v>
      </c>
      <c r="F40" s="967" t="s">
        <v>9</v>
      </c>
      <c r="G40" s="967" t="s">
        <v>9</v>
      </c>
      <c r="H40" s="967" t="s">
        <v>9</v>
      </c>
      <c r="I40" s="967" t="s">
        <v>9</v>
      </c>
      <c r="J40" s="967" t="s">
        <v>9</v>
      </c>
      <c r="K40" s="967" t="s">
        <v>9</v>
      </c>
      <c r="L40" s="967" t="s">
        <v>9</v>
      </c>
      <c r="M40" s="967" t="s">
        <v>9</v>
      </c>
      <c r="N40" s="967" t="s">
        <v>9</v>
      </c>
      <c r="O40" s="967" t="s">
        <v>9</v>
      </c>
      <c r="P40" s="967" t="s">
        <v>9</v>
      </c>
      <c r="Q40" s="967" t="s">
        <v>9</v>
      </c>
      <c r="R40" s="492"/>
      <c r="S40" s="431"/>
      <c r="U40" s="935"/>
    </row>
    <row r="41" spans="1:23" s="455" customFormat="1" ht="9.75" customHeight="1" x14ac:dyDescent="0.2">
      <c r="A41" s="452"/>
      <c r="B41" s="453"/>
      <c r="C41" s="1639" t="s">
        <v>108</v>
      </c>
      <c r="D41" s="1639"/>
      <c r="E41" s="967" t="s">
        <v>9</v>
      </c>
      <c r="F41" s="967" t="s">
        <v>9</v>
      </c>
      <c r="G41" s="967">
        <v>78498</v>
      </c>
      <c r="H41" s="967" t="s">
        <v>9</v>
      </c>
      <c r="I41" s="967" t="s">
        <v>9</v>
      </c>
      <c r="J41" s="967" t="s">
        <v>9</v>
      </c>
      <c r="K41" s="967" t="s">
        <v>9</v>
      </c>
      <c r="L41" s="967" t="s">
        <v>9</v>
      </c>
      <c r="M41" s="967" t="s">
        <v>9</v>
      </c>
      <c r="N41" s="967" t="s">
        <v>9</v>
      </c>
      <c r="O41" s="967" t="s">
        <v>9</v>
      </c>
      <c r="P41" s="967" t="s">
        <v>9</v>
      </c>
      <c r="Q41" s="967" t="s">
        <v>9</v>
      </c>
      <c r="R41" s="492"/>
      <c r="S41" s="431"/>
      <c r="U41" s="935"/>
    </row>
    <row r="42" spans="1:23" s="381" customFormat="1" ht="29.25" customHeight="1" x14ac:dyDescent="0.2">
      <c r="A42" s="379"/>
      <c r="B42" s="510"/>
      <c r="C42" s="1640" t="s">
        <v>487</v>
      </c>
      <c r="D42" s="1640"/>
      <c r="E42" s="1640"/>
      <c r="F42" s="1640"/>
      <c r="G42" s="1640"/>
      <c r="H42" s="1640"/>
      <c r="I42" s="1640"/>
      <c r="J42" s="1640"/>
      <c r="K42" s="1640"/>
      <c r="L42" s="1640"/>
      <c r="M42" s="1640"/>
      <c r="N42" s="1640"/>
      <c r="O42" s="1640"/>
      <c r="P42" s="1640"/>
      <c r="Q42" s="1640"/>
      <c r="R42" s="565"/>
      <c r="S42" s="380"/>
      <c r="U42" s="938"/>
    </row>
    <row r="43" spans="1:23" ht="13.5" customHeight="1" x14ac:dyDescent="0.2">
      <c r="A43" s="367"/>
      <c r="B43" s="435"/>
      <c r="C43" s="1627" t="s">
        <v>180</v>
      </c>
      <c r="D43" s="1628"/>
      <c r="E43" s="1628"/>
      <c r="F43" s="1628"/>
      <c r="G43" s="1628"/>
      <c r="H43" s="1628"/>
      <c r="I43" s="1628"/>
      <c r="J43" s="1628"/>
      <c r="K43" s="1628"/>
      <c r="L43" s="1628"/>
      <c r="M43" s="1628"/>
      <c r="N43" s="1628"/>
      <c r="O43" s="1628"/>
      <c r="P43" s="1628"/>
      <c r="Q43" s="1629"/>
      <c r="R43" s="377"/>
      <c r="S43" s="377"/>
    </row>
    <row r="44" spans="1:23" s="480" customFormat="1" ht="2.25" customHeight="1" x14ac:dyDescent="0.2">
      <c r="A44" s="477"/>
      <c r="B44" s="478"/>
      <c r="C44" s="479"/>
      <c r="D44" s="396"/>
      <c r="E44" s="819"/>
      <c r="F44" s="819"/>
      <c r="G44" s="819"/>
      <c r="H44" s="819"/>
      <c r="I44" s="819"/>
      <c r="J44" s="819"/>
      <c r="K44" s="819"/>
      <c r="L44" s="819"/>
      <c r="M44" s="819"/>
      <c r="N44" s="819"/>
      <c r="O44" s="819"/>
      <c r="P44" s="819"/>
      <c r="Q44" s="819"/>
      <c r="R44" s="413"/>
      <c r="S44" s="413"/>
      <c r="U44" s="935"/>
    </row>
    <row r="45" spans="1:23" ht="12.75" customHeight="1" x14ac:dyDescent="0.2">
      <c r="A45" s="367"/>
      <c r="B45" s="435"/>
      <c r="C45" s="382"/>
      <c r="D45" s="382"/>
      <c r="E45" s="749">
        <v>2003</v>
      </c>
      <c r="F45" s="909">
        <v>2004</v>
      </c>
      <c r="G45" s="909">
        <v>2005</v>
      </c>
      <c r="H45" s="749">
        <v>2006</v>
      </c>
      <c r="I45" s="909">
        <v>2007</v>
      </c>
      <c r="J45" s="909">
        <v>2008</v>
      </c>
      <c r="K45" s="749">
        <v>2009</v>
      </c>
      <c r="L45" s="909">
        <v>2010</v>
      </c>
      <c r="M45" s="909">
        <v>2011</v>
      </c>
      <c r="N45" s="749">
        <v>2012</v>
      </c>
      <c r="O45" s="909">
        <v>2013</v>
      </c>
      <c r="P45" s="909">
        <v>2014</v>
      </c>
      <c r="Q45" s="749">
        <v>2015</v>
      </c>
      <c r="R45" s="492"/>
      <c r="S45" s="377"/>
      <c r="T45" s="917"/>
      <c r="U45" s="939"/>
      <c r="V45" s="917"/>
      <c r="W45" s="917"/>
    </row>
    <row r="46" spans="1:23" s="914" customFormat="1" ht="11.25" customHeight="1" x14ac:dyDescent="0.2">
      <c r="A46" s="910"/>
      <c r="B46" s="911"/>
      <c r="C46" s="1622" t="s">
        <v>68</v>
      </c>
      <c r="D46" s="1622"/>
      <c r="E46" s="915">
        <v>521</v>
      </c>
      <c r="F46" s="915">
        <v>208</v>
      </c>
      <c r="G46" s="915">
        <v>334</v>
      </c>
      <c r="H46" s="915">
        <v>396</v>
      </c>
      <c r="I46" s="915">
        <v>343</v>
      </c>
      <c r="J46" s="915">
        <v>441</v>
      </c>
      <c r="K46" s="915">
        <v>361</v>
      </c>
      <c r="L46" s="915">
        <v>352</v>
      </c>
      <c r="M46" s="915">
        <v>200</v>
      </c>
      <c r="N46" s="915">
        <v>107</v>
      </c>
      <c r="O46" s="915">
        <v>106</v>
      </c>
      <c r="P46" s="915">
        <v>174</v>
      </c>
      <c r="Q46" s="915">
        <v>182</v>
      </c>
      <c r="R46" s="912"/>
      <c r="S46" s="913"/>
      <c r="T46" s="917"/>
      <c r="U46" s="960"/>
      <c r="V46" s="917"/>
      <c r="W46" s="917"/>
    </row>
    <row r="47" spans="1:23" s="914" customFormat="1" ht="11.25" customHeight="1" x14ac:dyDescent="0.2">
      <c r="A47" s="910"/>
      <c r="B47" s="911"/>
      <c r="C47" s="1647" t="s">
        <v>416</v>
      </c>
      <c r="D47" s="1622"/>
      <c r="E47" s="915">
        <v>370</v>
      </c>
      <c r="F47" s="915">
        <v>167</v>
      </c>
      <c r="G47" s="915">
        <v>277</v>
      </c>
      <c r="H47" s="915">
        <v>258</v>
      </c>
      <c r="I47" s="915">
        <v>268</v>
      </c>
      <c r="J47" s="915">
        <v>304</v>
      </c>
      <c r="K47" s="915">
        <v>259</v>
      </c>
      <c r="L47" s="915">
        <v>234</v>
      </c>
      <c r="M47" s="915">
        <v>183</v>
      </c>
      <c r="N47" s="915">
        <v>94</v>
      </c>
      <c r="O47" s="915">
        <v>97</v>
      </c>
      <c r="P47" s="915">
        <v>161</v>
      </c>
      <c r="Q47" s="915">
        <v>145</v>
      </c>
      <c r="R47" s="912"/>
      <c r="S47" s="913"/>
      <c r="T47" s="917"/>
      <c r="U47" s="939"/>
      <c r="V47" s="917"/>
      <c r="W47" s="917"/>
    </row>
    <row r="48" spans="1:23" s="455" customFormat="1" ht="10.5" customHeight="1" x14ac:dyDescent="0.2">
      <c r="A48" s="452"/>
      <c r="B48" s="453"/>
      <c r="C48" s="907"/>
      <c r="D48" s="514" t="s">
        <v>246</v>
      </c>
      <c r="E48" s="967">
        <v>232</v>
      </c>
      <c r="F48" s="967">
        <v>100</v>
      </c>
      <c r="G48" s="967">
        <v>151</v>
      </c>
      <c r="H48" s="967">
        <v>153</v>
      </c>
      <c r="I48" s="967">
        <v>160</v>
      </c>
      <c r="J48" s="967">
        <v>172</v>
      </c>
      <c r="K48" s="967">
        <v>142</v>
      </c>
      <c r="L48" s="967">
        <v>141</v>
      </c>
      <c r="M48" s="967">
        <v>93</v>
      </c>
      <c r="N48" s="967">
        <v>36</v>
      </c>
      <c r="O48" s="967">
        <v>27</v>
      </c>
      <c r="P48" s="967">
        <v>49</v>
      </c>
      <c r="Q48" s="967">
        <v>65</v>
      </c>
      <c r="R48" s="492"/>
      <c r="S48" s="431"/>
      <c r="T48" s="917"/>
      <c r="U48" s="939"/>
      <c r="V48" s="917"/>
      <c r="W48" s="917"/>
    </row>
    <row r="49" spans="1:23" s="455" customFormat="1" ht="10.5" customHeight="1" x14ac:dyDescent="0.2">
      <c r="A49" s="452"/>
      <c r="B49" s="453"/>
      <c r="C49" s="907"/>
      <c r="D49" s="514" t="s">
        <v>247</v>
      </c>
      <c r="E49" s="967">
        <v>30</v>
      </c>
      <c r="F49" s="967">
        <v>15</v>
      </c>
      <c r="G49" s="967">
        <v>28</v>
      </c>
      <c r="H49" s="967">
        <v>26</v>
      </c>
      <c r="I49" s="967">
        <v>27</v>
      </c>
      <c r="J49" s="967">
        <v>27</v>
      </c>
      <c r="K49" s="967">
        <v>22</v>
      </c>
      <c r="L49" s="967">
        <v>25</v>
      </c>
      <c r="M49" s="967">
        <v>22</v>
      </c>
      <c r="N49" s="967">
        <v>9</v>
      </c>
      <c r="O49" s="967">
        <v>18</v>
      </c>
      <c r="P49" s="967">
        <v>23</v>
      </c>
      <c r="Q49" s="967">
        <v>20</v>
      </c>
      <c r="R49" s="492"/>
      <c r="S49" s="431"/>
      <c r="T49" s="917"/>
      <c r="U49" s="939"/>
      <c r="V49" s="917"/>
      <c r="W49" s="917"/>
    </row>
    <row r="50" spans="1:23" s="455" customFormat="1" ht="10.5" customHeight="1" x14ac:dyDescent="0.2">
      <c r="A50" s="452"/>
      <c r="B50" s="453"/>
      <c r="C50" s="907"/>
      <c r="D50" s="514" t="s">
        <v>248</v>
      </c>
      <c r="E50" s="967">
        <v>80</v>
      </c>
      <c r="F50" s="967">
        <v>46</v>
      </c>
      <c r="G50" s="967">
        <v>73</v>
      </c>
      <c r="H50" s="967">
        <v>65</v>
      </c>
      <c r="I50" s="967">
        <v>64</v>
      </c>
      <c r="J50" s="967">
        <v>97</v>
      </c>
      <c r="K50" s="967">
        <v>87</v>
      </c>
      <c r="L50" s="967">
        <v>64</v>
      </c>
      <c r="M50" s="967">
        <v>55</v>
      </c>
      <c r="N50" s="967">
        <v>40</v>
      </c>
      <c r="O50" s="967">
        <v>49</v>
      </c>
      <c r="P50" s="967">
        <v>80</v>
      </c>
      <c r="Q50" s="967">
        <v>53</v>
      </c>
      <c r="R50" s="492"/>
      <c r="S50" s="431"/>
      <c r="T50" s="917"/>
      <c r="U50" s="939"/>
      <c r="V50" s="917"/>
      <c r="W50" s="917"/>
    </row>
    <row r="51" spans="1:23" s="455" customFormat="1" ht="10.5" customHeight="1" x14ac:dyDescent="0.2">
      <c r="A51" s="452"/>
      <c r="B51" s="453"/>
      <c r="C51" s="907"/>
      <c r="D51" s="514" t="s">
        <v>250</v>
      </c>
      <c r="E51" s="967" t="s">
        <v>415</v>
      </c>
      <c r="F51" s="967" t="s">
        <v>415</v>
      </c>
      <c r="G51" s="967">
        <v>1</v>
      </c>
      <c r="H51" s="967" t="s">
        <v>9</v>
      </c>
      <c r="I51" s="967" t="s">
        <v>9</v>
      </c>
      <c r="J51" s="967" t="s">
        <v>9</v>
      </c>
      <c r="K51" s="967">
        <v>1</v>
      </c>
      <c r="L51" s="967" t="s">
        <v>9</v>
      </c>
      <c r="M51" s="967">
        <v>1</v>
      </c>
      <c r="N51" s="967">
        <v>1</v>
      </c>
      <c r="O51" s="967" t="s">
        <v>9</v>
      </c>
      <c r="P51" s="967" t="s">
        <v>9</v>
      </c>
      <c r="Q51" s="967" t="s">
        <v>9</v>
      </c>
      <c r="R51" s="492"/>
      <c r="S51" s="431"/>
      <c r="T51" s="917"/>
      <c r="U51" s="939"/>
      <c r="V51" s="917"/>
      <c r="W51" s="917"/>
    </row>
    <row r="52" spans="1:23" s="455" customFormat="1" ht="10.5" customHeight="1" x14ac:dyDescent="0.2">
      <c r="A52" s="452"/>
      <c r="B52" s="453"/>
      <c r="C52" s="907"/>
      <c r="D52" s="514" t="s">
        <v>249</v>
      </c>
      <c r="E52" s="968">
        <v>28</v>
      </c>
      <c r="F52" s="968">
        <v>6</v>
      </c>
      <c r="G52" s="968">
        <v>24</v>
      </c>
      <c r="H52" s="968">
        <v>14</v>
      </c>
      <c r="I52" s="968">
        <v>17</v>
      </c>
      <c r="J52" s="968">
        <v>8</v>
      </c>
      <c r="K52" s="968">
        <v>7</v>
      </c>
      <c r="L52" s="968">
        <v>4</v>
      </c>
      <c r="M52" s="968">
        <v>12</v>
      </c>
      <c r="N52" s="968">
        <v>8</v>
      </c>
      <c r="O52" s="968">
        <v>3</v>
      </c>
      <c r="P52" s="968">
        <v>9</v>
      </c>
      <c r="Q52" s="968">
        <v>7</v>
      </c>
      <c r="R52" s="492"/>
      <c r="S52" s="431"/>
      <c r="T52" s="917"/>
      <c r="U52" s="939"/>
      <c r="V52" s="917"/>
      <c r="W52" s="917"/>
    </row>
    <row r="53" spans="1:23" s="914" customFormat="1" ht="11.25" customHeight="1" x14ac:dyDescent="0.2">
      <c r="A53" s="910"/>
      <c r="B53" s="911"/>
      <c r="C53" s="1622" t="s">
        <v>417</v>
      </c>
      <c r="D53" s="1622"/>
      <c r="E53" s="915">
        <v>151</v>
      </c>
      <c r="F53" s="915">
        <v>41</v>
      </c>
      <c r="G53" s="915">
        <v>57</v>
      </c>
      <c r="H53" s="915">
        <v>138</v>
      </c>
      <c r="I53" s="915">
        <v>75</v>
      </c>
      <c r="J53" s="915">
        <v>137</v>
      </c>
      <c r="K53" s="915">
        <v>102</v>
      </c>
      <c r="L53" s="915">
        <v>118</v>
      </c>
      <c r="M53" s="915">
        <v>17</v>
      </c>
      <c r="N53" s="915">
        <v>13</v>
      </c>
      <c r="O53" s="915">
        <v>9</v>
      </c>
      <c r="P53" s="915">
        <v>13</v>
      </c>
      <c r="Q53" s="915">
        <v>37</v>
      </c>
      <c r="R53" s="912"/>
      <c r="S53" s="913"/>
      <c r="T53" s="917"/>
      <c r="U53" s="939"/>
      <c r="V53" s="917"/>
      <c r="W53" s="917"/>
    </row>
    <row r="54" spans="1:23" s="455" customFormat="1" ht="10.5" customHeight="1" x14ac:dyDescent="0.2">
      <c r="A54" s="452"/>
      <c r="B54" s="453"/>
      <c r="C54" s="907"/>
      <c r="D54" s="514" t="s">
        <v>251</v>
      </c>
      <c r="E54" s="968" t="s">
        <v>9</v>
      </c>
      <c r="F54" s="968">
        <v>1</v>
      </c>
      <c r="G54" s="968">
        <v>1</v>
      </c>
      <c r="H54" s="968">
        <v>1</v>
      </c>
      <c r="I54" s="968">
        <v>1</v>
      </c>
      <c r="J54" s="968" t="s">
        <v>9</v>
      </c>
      <c r="K54" s="968">
        <v>1</v>
      </c>
      <c r="L54" s="968">
        <v>2</v>
      </c>
      <c r="M54" s="968" t="s">
        <v>9</v>
      </c>
      <c r="N54" s="968">
        <v>1</v>
      </c>
      <c r="O54" s="968" t="s">
        <v>9</v>
      </c>
      <c r="P54" s="968" t="s">
        <v>9</v>
      </c>
      <c r="Q54" s="968">
        <v>1</v>
      </c>
      <c r="R54" s="492"/>
      <c r="S54" s="431"/>
      <c r="T54" s="917"/>
      <c r="U54" s="939"/>
      <c r="V54" s="917"/>
      <c r="W54" s="917"/>
    </row>
    <row r="55" spans="1:23" s="455" customFormat="1" ht="10.5" customHeight="1" x14ac:dyDescent="0.2">
      <c r="A55" s="452"/>
      <c r="B55" s="453"/>
      <c r="C55" s="907"/>
      <c r="D55" s="514" t="s">
        <v>252</v>
      </c>
      <c r="E55" s="968">
        <v>151</v>
      </c>
      <c r="F55" s="968">
        <v>40</v>
      </c>
      <c r="G55" s="968">
        <v>56</v>
      </c>
      <c r="H55" s="968">
        <v>137</v>
      </c>
      <c r="I55" s="968">
        <v>74</v>
      </c>
      <c r="J55" s="968">
        <v>137</v>
      </c>
      <c r="K55" s="968">
        <v>101</v>
      </c>
      <c r="L55" s="968">
        <v>116</v>
      </c>
      <c r="M55" s="968">
        <v>17</v>
      </c>
      <c r="N55" s="968">
        <v>12</v>
      </c>
      <c r="O55" s="968">
        <v>9</v>
      </c>
      <c r="P55" s="968">
        <v>13</v>
      </c>
      <c r="Q55" s="968">
        <v>36</v>
      </c>
      <c r="R55" s="492"/>
      <c r="S55" s="431"/>
      <c r="T55" s="917"/>
      <c r="U55" s="939"/>
      <c r="V55" s="917"/>
      <c r="W55" s="917"/>
    </row>
    <row r="56" spans="1:23" s="719" customFormat="1" ht="13.5" customHeight="1" x14ac:dyDescent="0.2">
      <c r="A56" s="715"/>
      <c r="B56" s="696"/>
      <c r="C56" s="466" t="s">
        <v>441</v>
      </c>
      <c r="D56" s="716"/>
      <c r="E56" s="437"/>
      <c r="F56" s="437"/>
      <c r="G56" s="467"/>
      <c r="H56" s="467"/>
      <c r="I56" s="717"/>
      <c r="J56" s="437"/>
      <c r="K56" s="437"/>
      <c r="L56" s="437"/>
      <c r="M56" s="437"/>
      <c r="N56" s="437"/>
      <c r="O56" s="437"/>
      <c r="P56" s="437" t="s">
        <v>105</v>
      </c>
      <c r="Q56" s="437"/>
      <c r="R56" s="718"/>
      <c r="S56" s="467"/>
      <c r="T56" s="917"/>
      <c r="U56" s="939"/>
      <c r="V56" s="917"/>
      <c r="W56" s="917"/>
    </row>
    <row r="57" spans="1:23" s="423" customFormat="1" ht="14.25" customHeight="1" thickBot="1" x14ac:dyDescent="0.25">
      <c r="A57" s="457"/>
      <c r="B57" s="468"/>
      <c r="C57" s="904"/>
      <c r="D57" s="469"/>
      <c r="E57" s="471"/>
      <c r="F57" s="471"/>
      <c r="G57" s="471"/>
      <c r="H57" s="471"/>
      <c r="I57" s="471"/>
      <c r="J57" s="471"/>
      <c r="K57" s="471"/>
      <c r="L57" s="471"/>
      <c r="M57" s="471"/>
      <c r="N57" s="471"/>
      <c r="O57" s="471"/>
      <c r="P57" s="471"/>
      <c r="Q57" s="438" t="s">
        <v>73</v>
      </c>
      <c r="R57" s="472"/>
      <c r="S57" s="473"/>
      <c r="T57" s="917"/>
      <c r="U57" s="939"/>
      <c r="V57" s="917"/>
      <c r="W57" s="917"/>
    </row>
    <row r="58" spans="1:23" ht="13.5" customHeight="1" thickBot="1" x14ac:dyDescent="0.25">
      <c r="A58" s="367"/>
      <c r="B58" s="468"/>
      <c r="C58" s="1644" t="s">
        <v>302</v>
      </c>
      <c r="D58" s="1645"/>
      <c r="E58" s="1645"/>
      <c r="F58" s="1645"/>
      <c r="G58" s="1645"/>
      <c r="H58" s="1645"/>
      <c r="I58" s="1645"/>
      <c r="J58" s="1645"/>
      <c r="K58" s="1645"/>
      <c r="L58" s="1645"/>
      <c r="M58" s="1645"/>
      <c r="N58" s="1645"/>
      <c r="O58" s="1645"/>
      <c r="P58" s="1645"/>
      <c r="Q58" s="1646"/>
      <c r="R58" s="438"/>
      <c r="S58" s="425"/>
      <c r="T58" s="917"/>
      <c r="U58" s="939"/>
      <c r="V58" s="917"/>
      <c r="W58" s="917"/>
    </row>
    <row r="59" spans="1:23" ht="3.75" customHeight="1" x14ac:dyDescent="0.2">
      <c r="A59" s="367"/>
      <c r="B59" s="468"/>
      <c r="C59" s="1641" t="s">
        <v>69</v>
      </c>
      <c r="D59" s="1641"/>
      <c r="F59" s="923"/>
      <c r="G59" s="923"/>
      <c r="H59" s="923"/>
      <c r="I59" s="923"/>
      <c r="J59" s="923"/>
      <c r="K59" s="923"/>
      <c r="L59" s="923"/>
      <c r="M59" s="475"/>
      <c r="N59" s="475"/>
      <c r="O59" s="475"/>
      <c r="P59" s="475"/>
      <c r="Q59" s="475"/>
      <c r="R59" s="472"/>
      <c r="S59" s="425"/>
      <c r="T59" s="917"/>
      <c r="U59" s="939"/>
      <c r="V59" s="917"/>
      <c r="W59" s="917"/>
    </row>
    <row r="60" spans="1:23" ht="11.25" customHeight="1" x14ac:dyDescent="0.2">
      <c r="A60" s="367"/>
      <c r="B60" s="435"/>
      <c r="C60" s="1642"/>
      <c r="D60" s="1642"/>
      <c r="E60" s="1637">
        <v>2015</v>
      </c>
      <c r="F60" s="1637"/>
      <c r="G60" s="1637"/>
      <c r="H60" s="1637"/>
      <c r="I60" s="1638">
        <v>2016</v>
      </c>
      <c r="J60" s="1561"/>
      <c r="K60" s="1561"/>
      <c r="L60" s="1561"/>
      <c r="M60" s="1561"/>
      <c r="N60" s="1561"/>
      <c r="O60" s="1561"/>
      <c r="P60" s="1561"/>
      <c r="Q60" s="1561"/>
      <c r="R60" s="425"/>
      <c r="S60" s="425"/>
      <c r="T60" s="971"/>
      <c r="U60" s="939"/>
      <c r="V60" s="917"/>
      <c r="W60" s="917"/>
    </row>
    <row r="61" spans="1:23" ht="12.75" customHeight="1" x14ac:dyDescent="0.2">
      <c r="A61" s="367"/>
      <c r="B61" s="435"/>
      <c r="C61" s="382"/>
      <c r="D61" s="382"/>
      <c r="E61" s="749" t="s">
        <v>97</v>
      </c>
      <c r="F61" s="749" t="s">
        <v>96</v>
      </c>
      <c r="G61" s="749" t="s">
        <v>95</v>
      </c>
      <c r="H61" s="749" t="s">
        <v>94</v>
      </c>
      <c r="I61" s="990" t="s">
        <v>93</v>
      </c>
      <c r="J61" s="990" t="s">
        <v>104</v>
      </c>
      <c r="K61" s="990" t="s">
        <v>103</v>
      </c>
      <c r="L61" s="990" t="s">
        <v>102</v>
      </c>
      <c r="M61" s="990" t="s">
        <v>101</v>
      </c>
      <c r="N61" s="990" t="s">
        <v>100</v>
      </c>
      <c r="O61" s="990" t="s">
        <v>99</v>
      </c>
      <c r="P61" s="990" t="s">
        <v>98</v>
      </c>
      <c r="Q61" s="990" t="s">
        <v>97</v>
      </c>
      <c r="R61" s="472"/>
      <c r="S61" s="425"/>
      <c r="T61" s="971"/>
      <c r="U61" s="939"/>
      <c r="V61" s="917"/>
      <c r="W61" s="917"/>
    </row>
    <row r="62" spans="1:23" ht="10.5" customHeight="1" x14ac:dyDescent="0.2">
      <c r="A62" s="367"/>
      <c r="B62" s="468"/>
      <c r="C62" s="1643" t="s">
        <v>92</v>
      </c>
      <c r="D62" s="1643"/>
      <c r="E62" s="989"/>
      <c r="F62" s="989"/>
      <c r="G62" s="969"/>
      <c r="H62" s="969"/>
      <c r="I62" s="969"/>
      <c r="J62" s="969"/>
      <c r="K62" s="969"/>
      <c r="L62" s="969"/>
      <c r="M62" s="969"/>
      <c r="N62" s="969"/>
      <c r="O62" s="969"/>
      <c r="P62" s="969"/>
      <c r="Q62" s="969"/>
      <c r="R62" s="472"/>
      <c r="S62" s="425"/>
      <c r="T62" s="971"/>
      <c r="U62" s="939"/>
      <c r="V62" s="917"/>
      <c r="W62" s="917"/>
    </row>
    <row r="63" spans="1:23" s="480" customFormat="1" ht="9.75" customHeight="1" x14ac:dyDescent="0.2">
      <c r="A63" s="477"/>
      <c r="B63" s="478"/>
      <c r="C63" s="479" t="s">
        <v>91</v>
      </c>
      <c r="D63" s="396"/>
      <c r="E63" s="970">
        <v>0.79</v>
      </c>
      <c r="F63" s="970">
        <v>0.09</v>
      </c>
      <c r="G63" s="970">
        <v>-0.2</v>
      </c>
      <c r="H63" s="970">
        <v>-0.26</v>
      </c>
      <c r="I63" s="970">
        <v>-1.04</v>
      </c>
      <c r="J63" s="970">
        <v>-0.45</v>
      </c>
      <c r="K63" s="970">
        <v>1.94</v>
      </c>
      <c r="L63" s="970">
        <v>0.35</v>
      </c>
      <c r="M63" s="970">
        <v>0.28000000000000003</v>
      </c>
      <c r="N63" s="970">
        <v>0.13</v>
      </c>
      <c r="O63" s="970">
        <v>-0.66</v>
      </c>
      <c r="P63" s="970">
        <v>-0.22</v>
      </c>
      <c r="Q63" s="970">
        <v>0.69</v>
      </c>
      <c r="R63" s="413"/>
      <c r="S63" s="413"/>
      <c r="T63" s="917"/>
      <c r="U63" s="939"/>
      <c r="V63" s="917"/>
      <c r="W63" s="917"/>
    </row>
    <row r="64" spans="1:23" s="480" customFormat="1" ht="9.75" customHeight="1" x14ac:dyDescent="0.2">
      <c r="A64" s="477"/>
      <c r="B64" s="478"/>
      <c r="C64" s="479" t="s">
        <v>90</v>
      </c>
      <c r="D64" s="396"/>
      <c r="E64" s="970">
        <v>0.88</v>
      </c>
      <c r="F64" s="970">
        <v>0.63</v>
      </c>
      <c r="G64" s="970">
        <v>0.64</v>
      </c>
      <c r="H64" s="970">
        <v>0.4</v>
      </c>
      <c r="I64" s="970">
        <v>0.78</v>
      </c>
      <c r="J64" s="970">
        <v>0.4</v>
      </c>
      <c r="K64" s="970">
        <v>0.45</v>
      </c>
      <c r="L64" s="970">
        <v>0.48</v>
      </c>
      <c r="M64" s="970">
        <v>0.33</v>
      </c>
      <c r="N64" s="970">
        <v>0.55000000000000004</v>
      </c>
      <c r="O64" s="970">
        <v>0.61</v>
      </c>
      <c r="P64" s="970">
        <v>0.72</v>
      </c>
      <c r="Q64" s="970">
        <v>0.63</v>
      </c>
      <c r="R64" s="413"/>
      <c r="S64" s="413"/>
      <c r="T64" s="917"/>
      <c r="U64" s="939"/>
      <c r="V64" s="917"/>
      <c r="W64" s="917"/>
    </row>
    <row r="65" spans="1:23" s="480" customFormat="1" ht="11.25" customHeight="1" x14ac:dyDescent="0.2">
      <c r="A65" s="477"/>
      <c r="B65" s="478"/>
      <c r="C65" s="479" t="s">
        <v>260</v>
      </c>
      <c r="D65" s="396"/>
      <c r="E65" s="970">
        <v>0.32</v>
      </c>
      <c r="F65" s="970">
        <v>0.37</v>
      </c>
      <c r="G65" s="970">
        <v>0.42</v>
      </c>
      <c r="H65" s="970">
        <v>0.49</v>
      </c>
      <c r="I65" s="970">
        <v>0.59</v>
      </c>
      <c r="J65" s="970">
        <v>0.64</v>
      </c>
      <c r="K65" s="970">
        <v>0.65</v>
      </c>
      <c r="L65" s="970">
        <v>0.65</v>
      </c>
      <c r="M65" s="970">
        <v>0.6</v>
      </c>
      <c r="N65" s="970">
        <v>0.57999999999999996</v>
      </c>
      <c r="O65" s="970">
        <v>0.56999999999999995</v>
      </c>
      <c r="P65" s="970">
        <v>0.56999999999999995</v>
      </c>
      <c r="Q65" s="970">
        <v>0.55000000000000004</v>
      </c>
      <c r="R65" s="413"/>
      <c r="S65" s="413"/>
      <c r="T65" s="917"/>
      <c r="U65" s="939"/>
      <c r="V65" s="917"/>
      <c r="W65" s="917"/>
    </row>
    <row r="66" spans="1:23" ht="11.25" customHeight="1" x14ac:dyDescent="0.2">
      <c r="A66" s="367"/>
      <c r="B66" s="468"/>
      <c r="C66" s="899" t="s">
        <v>89</v>
      </c>
      <c r="D66" s="476"/>
      <c r="E66" s="481"/>
      <c r="F66" s="161"/>
      <c r="G66" s="501"/>
      <c r="H66" s="501"/>
      <c r="I66" s="501"/>
      <c r="J66" s="64"/>
      <c r="K66" s="481"/>
      <c r="L66" s="501"/>
      <c r="M66" s="501"/>
      <c r="N66" s="501"/>
      <c r="O66" s="501"/>
      <c r="P66" s="501"/>
      <c r="Q66" s="482"/>
      <c r="R66" s="472"/>
      <c r="S66" s="425"/>
      <c r="T66" s="917"/>
      <c r="U66" s="939"/>
      <c r="V66" s="917"/>
      <c r="W66" s="917"/>
    </row>
    <row r="67" spans="1:23" ht="9.75" customHeight="1" x14ac:dyDescent="0.2">
      <c r="A67" s="367"/>
      <c r="B67" s="483"/>
      <c r="C67" s="433"/>
      <c r="D67" s="694" t="s">
        <v>675</v>
      </c>
      <c r="E67" s="542"/>
      <c r="F67" s="544"/>
      <c r="G67" s="59"/>
      <c r="H67" s="59"/>
      <c r="I67" s="59"/>
      <c r="J67" s="545">
        <v>28.804102346095604</v>
      </c>
      <c r="K67" s="481"/>
      <c r="L67" s="501"/>
      <c r="M67" s="501"/>
      <c r="N67" s="501"/>
      <c r="O67" s="501"/>
      <c r="P67" s="501"/>
      <c r="Q67" s="908">
        <f>+J67</f>
        <v>28.804102346095604</v>
      </c>
      <c r="R67" s="472"/>
      <c r="S67" s="425"/>
      <c r="T67" s="917"/>
      <c r="U67" s="939"/>
      <c r="V67" s="917"/>
      <c r="W67" s="917"/>
    </row>
    <row r="68" spans="1:23" ht="9.75" customHeight="1" x14ac:dyDescent="0.2">
      <c r="A68" s="367"/>
      <c r="B68" s="484"/>
      <c r="C68" s="396"/>
      <c r="D68" s="546" t="s">
        <v>676</v>
      </c>
      <c r="E68" s="547"/>
      <c r="F68" s="547"/>
      <c r="G68" s="547"/>
      <c r="H68" s="547"/>
      <c r="I68" s="547"/>
      <c r="J68" s="545">
        <v>20.853658536585364</v>
      </c>
      <c r="K68" s="481"/>
      <c r="L68" s="180"/>
      <c r="M68" s="501"/>
      <c r="N68" s="501"/>
      <c r="O68" s="501"/>
      <c r="P68" s="501"/>
      <c r="Q68" s="908">
        <f t="shared" ref="Q68:Q71" si="2">+J68</f>
        <v>20.853658536585364</v>
      </c>
      <c r="R68" s="485"/>
      <c r="S68" s="485"/>
    </row>
    <row r="69" spans="1:23" ht="9.75" customHeight="1" x14ac:dyDescent="0.2">
      <c r="A69" s="367"/>
      <c r="B69" s="484"/>
      <c r="C69" s="396"/>
      <c r="D69" s="546" t="s">
        <v>677</v>
      </c>
      <c r="E69" s="542"/>
      <c r="F69" s="162"/>
      <c r="G69" s="162"/>
      <c r="H69" s="59"/>
      <c r="I69" s="163"/>
      <c r="J69" s="545">
        <v>15.372742503594861</v>
      </c>
      <c r="K69" s="481"/>
      <c r="L69" s="180"/>
      <c r="M69" s="501"/>
      <c r="N69" s="501"/>
      <c r="O69" s="501"/>
      <c r="P69" s="501"/>
      <c r="Q69" s="908">
        <f t="shared" si="2"/>
        <v>15.372742503594861</v>
      </c>
      <c r="R69" s="486"/>
      <c r="S69" s="425"/>
    </row>
    <row r="70" spans="1:23" ht="9.75" customHeight="1" x14ac:dyDescent="0.2">
      <c r="A70" s="367"/>
      <c r="B70" s="484"/>
      <c r="C70" s="396"/>
      <c r="D70" s="546" t="s">
        <v>678</v>
      </c>
      <c r="E70" s="548"/>
      <c r="F70" s="546"/>
      <c r="G70" s="546"/>
      <c r="H70" s="546"/>
      <c r="I70" s="546"/>
      <c r="J70" s="545">
        <v>11.919009184525464</v>
      </c>
      <c r="K70" s="481"/>
      <c r="L70" s="180"/>
      <c r="M70" s="501"/>
      <c r="N70" s="501"/>
      <c r="O70" s="501"/>
      <c r="P70" s="501"/>
      <c r="Q70" s="908">
        <f t="shared" si="2"/>
        <v>11.919009184525464</v>
      </c>
      <c r="R70" s="486"/>
      <c r="S70" s="425"/>
    </row>
    <row r="71" spans="1:23" ht="9.75" customHeight="1" x14ac:dyDescent="0.2">
      <c r="A71" s="367"/>
      <c r="B71" s="484"/>
      <c r="C71" s="396"/>
      <c r="D71" s="549" t="s">
        <v>679</v>
      </c>
      <c r="E71" s="550"/>
      <c r="F71" s="550"/>
      <c r="G71" s="550"/>
      <c r="H71" s="550"/>
      <c r="I71" s="550"/>
      <c r="J71" s="545">
        <v>5.8155206790157843</v>
      </c>
      <c r="K71" s="481"/>
      <c r="L71" s="180"/>
      <c r="M71" s="501"/>
      <c r="N71" s="501"/>
      <c r="O71" s="501"/>
      <c r="P71" s="501"/>
      <c r="Q71" s="908">
        <f t="shared" si="2"/>
        <v>5.8155206790157843</v>
      </c>
      <c r="R71" s="486"/>
      <c r="S71" s="425"/>
    </row>
    <row r="72" spans="1:23" ht="9.75" customHeight="1" x14ac:dyDescent="0.2">
      <c r="A72" s="367"/>
      <c r="B72" s="484"/>
      <c r="C72" s="396"/>
      <c r="D72" s="546" t="s">
        <v>680</v>
      </c>
      <c r="E72" s="162"/>
      <c r="F72" s="162"/>
      <c r="G72" s="162"/>
      <c r="H72" s="59"/>
      <c r="I72" s="163"/>
      <c r="J72" s="482">
        <v>-36.988067768166729</v>
      </c>
      <c r="K72" s="481"/>
      <c r="L72" s="180"/>
      <c r="M72" s="501"/>
      <c r="N72" s="501"/>
      <c r="O72" s="501"/>
      <c r="P72" s="501"/>
      <c r="Q72" s="481"/>
      <c r="R72" s="486"/>
      <c r="S72" s="425"/>
    </row>
    <row r="73" spans="1:23" ht="9.75" customHeight="1" x14ac:dyDescent="0.2">
      <c r="A73" s="367"/>
      <c r="B73" s="484"/>
      <c r="C73" s="396"/>
      <c r="D73" s="546" t="s">
        <v>681</v>
      </c>
      <c r="E73" s="543"/>
      <c r="F73" s="163"/>
      <c r="G73" s="163"/>
      <c r="H73" s="59"/>
      <c r="I73" s="163"/>
      <c r="J73" s="482">
        <v>-11.733592289176542</v>
      </c>
      <c r="K73" s="481"/>
      <c r="L73" s="180"/>
      <c r="M73" s="501"/>
      <c r="N73" s="501"/>
      <c r="O73" s="501"/>
      <c r="P73" s="501"/>
      <c r="Q73" s="551"/>
      <c r="R73" s="486"/>
      <c r="S73" s="425"/>
    </row>
    <row r="74" spans="1:23" ht="9.75" customHeight="1" x14ac:dyDescent="0.2">
      <c r="A74" s="367"/>
      <c r="B74" s="484"/>
      <c r="C74" s="396"/>
      <c r="D74" s="546" t="s">
        <v>682</v>
      </c>
      <c r="E74" s="543"/>
      <c r="F74" s="163"/>
      <c r="G74" s="163"/>
      <c r="H74" s="59"/>
      <c r="I74" s="163"/>
      <c r="J74" s="482">
        <v>-2.8374341528690117</v>
      </c>
      <c r="K74" s="481"/>
      <c r="L74" s="180"/>
      <c r="M74" s="501"/>
      <c r="N74" s="501"/>
      <c r="O74" s="501"/>
      <c r="P74" s="501"/>
      <c r="Q74" s="551"/>
      <c r="R74" s="486"/>
      <c r="S74" s="425"/>
    </row>
    <row r="75" spans="1:23" ht="9.75" customHeight="1" x14ac:dyDescent="0.2">
      <c r="A75" s="367"/>
      <c r="B75" s="484"/>
      <c r="C75" s="396"/>
      <c r="D75" s="546" t="s">
        <v>683</v>
      </c>
      <c r="E75" s="543"/>
      <c r="F75" s="163"/>
      <c r="G75" s="163"/>
      <c r="H75" s="59"/>
      <c r="I75" s="163"/>
      <c r="J75" s="482">
        <v>-2.6619360224642508</v>
      </c>
      <c r="K75" s="481"/>
      <c r="L75" s="180"/>
      <c r="M75" s="501"/>
      <c r="N75" s="501"/>
      <c r="O75" s="501"/>
      <c r="P75" s="501"/>
      <c r="Q75" s="551"/>
      <c r="R75" s="486"/>
      <c r="S75" s="425"/>
    </row>
    <row r="76" spans="1:23" ht="9.75" customHeight="1" x14ac:dyDescent="0.2">
      <c r="A76" s="367"/>
      <c r="B76" s="484"/>
      <c r="C76" s="396"/>
      <c r="D76" s="546" t="s">
        <v>684</v>
      </c>
      <c r="E76" s="543"/>
      <c r="F76" s="162"/>
      <c r="G76" s="162"/>
      <c r="H76" s="59"/>
      <c r="I76" s="163"/>
      <c r="J76" s="482">
        <v>-2.5566611387506932</v>
      </c>
      <c r="K76" s="481"/>
      <c r="L76" s="180"/>
      <c r="M76" s="501"/>
      <c r="N76" s="501"/>
      <c r="O76" s="501"/>
      <c r="P76" s="501"/>
      <c r="Q76" s="481"/>
      <c r="R76" s="486"/>
      <c r="S76" s="425"/>
    </row>
    <row r="77" spans="1:23" ht="0.75" customHeight="1" x14ac:dyDescent="0.2">
      <c r="A77" s="367"/>
      <c r="B77" s="484"/>
      <c r="C77" s="396"/>
      <c r="D77" s="487"/>
      <c r="E77" s="481"/>
      <c r="F77" s="162"/>
      <c r="G77" s="162"/>
      <c r="H77" s="59"/>
      <c r="I77" s="163"/>
      <c r="J77" s="482"/>
      <c r="K77" s="481"/>
      <c r="L77" s="180"/>
      <c r="M77" s="501"/>
      <c r="N77" s="501"/>
      <c r="O77" s="501"/>
      <c r="P77" s="501"/>
      <c r="Q77" s="481"/>
      <c r="R77" s="486"/>
      <c r="S77" s="425"/>
    </row>
    <row r="78" spans="1:23" ht="13.5" customHeight="1" x14ac:dyDescent="0.2">
      <c r="A78" s="367"/>
      <c r="B78" s="488"/>
      <c r="C78" s="470" t="s">
        <v>241</v>
      </c>
      <c r="D78" s="487"/>
      <c r="E78" s="470"/>
      <c r="F78" s="470"/>
      <c r="G78" s="489" t="s">
        <v>88</v>
      </c>
      <c r="H78" s="470"/>
      <c r="I78" s="470"/>
      <c r="J78" s="470"/>
      <c r="K78" s="470"/>
      <c r="L78" s="470"/>
      <c r="M78" s="470"/>
      <c r="N78" s="470"/>
      <c r="O78" s="164"/>
      <c r="P78" s="164"/>
      <c r="Q78" s="164"/>
      <c r="R78" s="472"/>
      <c r="S78" s="425"/>
    </row>
    <row r="79" spans="1:23" ht="3" customHeight="1" x14ac:dyDescent="0.2">
      <c r="A79" s="367"/>
      <c r="B79" s="488"/>
      <c r="C79" s="470"/>
      <c r="D79" s="487"/>
      <c r="E79" s="470"/>
      <c r="F79" s="470"/>
      <c r="G79" s="489"/>
      <c r="H79" s="470"/>
      <c r="I79" s="470"/>
      <c r="J79" s="470"/>
      <c r="K79" s="470"/>
      <c r="L79" s="470"/>
      <c r="M79" s="470"/>
      <c r="N79" s="470"/>
      <c r="O79" s="164"/>
      <c r="P79" s="164"/>
      <c r="Q79" s="164"/>
      <c r="R79" s="472"/>
      <c r="S79" s="425"/>
    </row>
    <row r="80" spans="1:23" s="114" customFormat="1" ht="13.5" customHeight="1" x14ac:dyDescent="0.2">
      <c r="A80" s="113"/>
      <c r="B80" s="219">
        <v>16</v>
      </c>
      <c r="C80" s="1593">
        <v>42644</v>
      </c>
      <c r="D80" s="1593"/>
      <c r="E80" s="1593"/>
      <c r="F80" s="115"/>
      <c r="G80" s="115"/>
      <c r="H80" s="115"/>
      <c r="I80" s="115"/>
      <c r="J80" s="115"/>
      <c r="K80" s="115"/>
      <c r="L80" s="115"/>
      <c r="M80" s="115"/>
      <c r="N80" s="115"/>
      <c r="P80" s="113"/>
      <c r="R80" s="119"/>
      <c r="U80" s="940"/>
    </row>
  </sheetData>
  <mergeCells count="45">
    <mergeCell ref="E8:H8"/>
    <mergeCell ref="I8:Q8"/>
    <mergeCell ref="E60:H60"/>
    <mergeCell ref="I60:Q60"/>
    <mergeCell ref="C80:E80"/>
    <mergeCell ref="C38:D38"/>
    <mergeCell ref="C39:D39"/>
    <mergeCell ref="C40:D40"/>
    <mergeCell ref="C41:D41"/>
    <mergeCell ref="C42:Q42"/>
    <mergeCell ref="C59:D60"/>
    <mergeCell ref="C62:D62"/>
    <mergeCell ref="C58:Q58"/>
    <mergeCell ref="C53:D53"/>
    <mergeCell ref="C43:Q43"/>
    <mergeCell ref="C47:D47"/>
    <mergeCell ref="C46:D46"/>
    <mergeCell ref="C1:F1"/>
    <mergeCell ref="C4:Q4"/>
    <mergeCell ref="C6:Q6"/>
    <mergeCell ref="C7:D8"/>
    <mergeCell ref="G7:I7"/>
    <mergeCell ref="J7:L7"/>
    <mergeCell ref="M7:O7"/>
    <mergeCell ref="P7:Q7"/>
    <mergeCell ref="J1:P1"/>
    <mergeCell ref="C10:D10"/>
    <mergeCell ref="C32:D32"/>
    <mergeCell ref="C30:D30"/>
    <mergeCell ref="C36:D36"/>
    <mergeCell ref="C37:D37"/>
    <mergeCell ref="C20:D20"/>
    <mergeCell ref="C33:D33"/>
    <mergeCell ref="C31:D31"/>
    <mergeCell ref="C34:D34"/>
    <mergeCell ref="C35:D35"/>
    <mergeCell ref="C21:D21"/>
    <mergeCell ref="C22:D22"/>
    <mergeCell ref="C23:D23"/>
    <mergeCell ref="C29:D29"/>
    <mergeCell ref="C24:D24"/>
    <mergeCell ref="C25:D25"/>
    <mergeCell ref="C26:D26"/>
    <mergeCell ref="C27:D27"/>
    <mergeCell ref="C28:D28"/>
  </mergeCells>
  <conditionalFormatting sqref="E45:Q45 E61:Q61 E9:Q9">
    <cfRule type="cellIs" dxfId="12" priority="40" operator="equal">
      <formula>"jan."</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249977111117893"/>
  </sheetPr>
  <dimension ref="A1:Q69"/>
  <sheetViews>
    <sheetView workbookViewId="0"/>
  </sheetViews>
  <sheetFormatPr defaultRowHeight="12.75" x14ac:dyDescent="0.2"/>
  <cols>
    <col min="1" max="1" width="1" style="114" customWidth="1"/>
    <col min="2" max="2" width="2.5703125" style="419" customWidth="1"/>
    <col min="3" max="3" width="1" style="114" customWidth="1"/>
    <col min="4" max="4" width="43.85546875" style="114" customWidth="1"/>
    <col min="5" max="5" width="0.5703125" style="114" customWidth="1"/>
    <col min="6" max="6" width="10.28515625" style="114" customWidth="1"/>
    <col min="7" max="7" width="0.5703125" style="114" customWidth="1"/>
    <col min="8" max="9" width="10.28515625" style="114" customWidth="1"/>
    <col min="10" max="10" width="0.7109375" style="114" customWidth="1"/>
    <col min="11" max="11" width="8.7109375" style="114" customWidth="1"/>
    <col min="12" max="12" width="8.7109375" style="114" bestFit="1" customWidth="1"/>
    <col min="13" max="13" width="2.5703125" style="920" customWidth="1"/>
    <col min="14" max="14" width="1" style="920" customWidth="1"/>
    <col min="15" max="15" width="5.5703125" style="114" customWidth="1"/>
    <col min="16" max="16" width="2" style="1305" bestFit="1" customWidth="1"/>
    <col min="17" max="17" width="3.85546875" style="1305" customWidth="1"/>
    <col min="18" max="16384" width="9.140625" style="114"/>
  </cols>
  <sheetData>
    <row r="1" spans="1:17" x14ac:dyDescent="0.2">
      <c r="A1" s="113"/>
      <c r="B1" s="1650" t="s">
        <v>427</v>
      </c>
      <c r="C1" s="1650"/>
      <c r="D1" s="1650"/>
      <c r="E1" s="1650"/>
      <c r="F1" s="1650"/>
      <c r="G1" s="420"/>
      <c r="H1" s="420"/>
      <c r="I1" s="420"/>
      <c r="J1" s="420"/>
      <c r="K1" s="420"/>
      <c r="L1" s="420"/>
      <c r="M1" s="420"/>
      <c r="N1" s="420"/>
    </row>
    <row r="2" spans="1:17" ht="6" customHeight="1" x14ac:dyDescent="0.2">
      <c r="A2" s="113"/>
      <c r="B2" s="1651"/>
      <c r="C2" s="1651"/>
      <c r="D2" s="1651"/>
      <c r="E2" s="1651"/>
      <c r="F2" s="1651"/>
      <c r="G2" s="1296"/>
      <c r="H2" s="1296"/>
      <c r="I2" s="1651"/>
      <c r="J2" s="1651"/>
      <c r="K2" s="1651"/>
      <c r="L2" s="1296"/>
      <c r="M2" s="421"/>
      <c r="N2" s="1306"/>
    </row>
    <row r="3" spans="1:17" ht="13.5" thickBot="1" x14ac:dyDescent="0.25">
      <c r="A3" s="113"/>
      <c r="B3" s="363"/>
      <c r="C3" s="115"/>
      <c r="D3" s="115"/>
      <c r="E3" s="115"/>
      <c r="F3" s="115"/>
      <c r="G3" s="115"/>
      <c r="H3" s="115"/>
      <c r="I3" s="115"/>
      <c r="J3" s="115"/>
      <c r="K3" s="115"/>
      <c r="L3" s="507" t="s">
        <v>73</v>
      </c>
      <c r="M3" s="422"/>
      <c r="N3" s="1306"/>
    </row>
    <row r="4" spans="1:17" ht="13.5" thickBot="1" x14ac:dyDescent="0.25">
      <c r="A4" s="113"/>
      <c r="B4" s="363"/>
      <c r="C4" s="1652" t="s">
        <v>657</v>
      </c>
      <c r="D4" s="1653"/>
      <c r="E4" s="1653"/>
      <c r="F4" s="1653"/>
      <c r="G4" s="1653"/>
      <c r="H4" s="1653"/>
      <c r="I4" s="1653"/>
      <c r="J4" s="1653"/>
      <c r="K4" s="1653"/>
      <c r="L4" s="1654"/>
      <c r="M4" s="422"/>
      <c r="N4" s="1306"/>
    </row>
    <row r="5" spans="1:17" s="1131" customFormat="1" ht="3.75" customHeight="1" x14ac:dyDescent="0.2">
      <c r="A5" s="1126"/>
      <c r="B5" s="1127"/>
      <c r="C5" s="1128"/>
      <c r="D5" s="1128"/>
      <c r="E5" s="1128"/>
      <c r="F5" s="1129"/>
      <c r="G5" s="1129"/>
      <c r="H5" s="1129"/>
      <c r="I5" s="1129"/>
      <c r="J5" s="1130"/>
      <c r="K5" s="1130"/>
      <c r="L5" s="1130"/>
      <c r="M5" s="422"/>
      <c r="N5" s="1130"/>
      <c r="P5" s="1141"/>
      <c r="Q5" s="1141"/>
    </row>
    <row r="6" spans="1:17" s="1131" customFormat="1" ht="28.5" customHeight="1" x14ac:dyDescent="0.2">
      <c r="A6" s="1126"/>
      <c r="B6" s="1127"/>
      <c r="C6" s="1648">
        <v>2014</v>
      </c>
      <c r="D6" s="1649"/>
      <c r="E6" s="1132"/>
      <c r="F6" s="1307" t="s">
        <v>658</v>
      </c>
      <c r="G6" s="1308"/>
      <c r="H6" s="1309" t="s">
        <v>659</v>
      </c>
      <c r="I6" s="1309" t="s">
        <v>660</v>
      </c>
      <c r="J6" s="1308"/>
      <c r="K6" s="1309" t="s">
        <v>400</v>
      </c>
      <c r="L6" s="1309" t="s">
        <v>401</v>
      </c>
      <c r="M6" s="422"/>
      <c r="N6" s="1130"/>
      <c r="P6" s="1141"/>
      <c r="Q6" s="1141"/>
    </row>
    <row r="7" spans="1:17" s="1313" customFormat="1" ht="17.25" customHeight="1" x14ac:dyDescent="0.2">
      <c r="A7" s="1310"/>
      <c r="B7" s="1086"/>
      <c r="C7" s="1655" t="s">
        <v>68</v>
      </c>
      <c r="D7" s="1655"/>
      <c r="E7" s="664"/>
      <c r="F7" s="1311">
        <v>203548.00000000937</v>
      </c>
      <c r="G7" s="1311"/>
      <c r="H7" s="1311">
        <v>203388.00000000937</v>
      </c>
      <c r="I7" s="1311">
        <v>160</v>
      </c>
      <c r="J7" s="1311"/>
      <c r="K7" s="1311">
        <v>143829.0083693224</v>
      </c>
      <c r="L7" s="1311">
        <v>59718.991630669254</v>
      </c>
      <c r="M7" s="422"/>
      <c r="N7" s="1130"/>
      <c r="O7" s="1131"/>
      <c r="P7" s="1312"/>
      <c r="Q7" s="1312"/>
    </row>
    <row r="8" spans="1:17" s="1135" customFormat="1" ht="12.75" customHeight="1" x14ac:dyDescent="0.2">
      <c r="A8" s="1133"/>
      <c r="B8" s="1134"/>
      <c r="C8" s="1656" t="s">
        <v>510</v>
      </c>
      <c r="D8" s="1656"/>
      <c r="E8" s="1314"/>
      <c r="F8" s="1311">
        <v>8603.4377199089813</v>
      </c>
      <c r="G8" s="1311"/>
      <c r="H8" s="1311">
        <v>8578.4377199089813</v>
      </c>
      <c r="I8" s="1311">
        <v>25</v>
      </c>
      <c r="J8" s="1311"/>
      <c r="K8" s="1311">
        <v>7145.1967948155143</v>
      </c>
      <c r="L8" s="1311">
        <v>1458.2409250934545</v>
      </c>
      <c r="M8" s="422"/>
      <c r="N8" s="1315"/>
      <c r="P8" s="1312"/>
      <c r="Q8" s="1312"/>
    </row>
    <row r="9" spans="1:17" s="1135" customFormat="1" x14ac:dyDescent="0.2">
      <c r="A9" s="1133"/>
      <c r="B9" s="1134"/>
      <c r="C9" s="1136" t="s">
        <v>360</v>
      </c>
      <c r="D9" s="1105"/>
      <c r="E9" s="1314"/>
      <c r="F9" s="1311">
        <v>986.44666465182377</v>
      </c>
      <c r="G9" s="1311"/>
      <c r="H9" s="1311">
        <v>980.44666465182377</v>
      </c>
      <c r="I9" s="1311">
        <v>6</v>
      </c>
      <c r="J9" s="1311"/>
      <c r="K9" s="1311">
        <v>974.99957563790815</v>
      </c>
      <c r="L9" s="1311">
        <v>11.447089013915589</v>
      </c>
      <c r="M9" s="422"/>
      <c r="N9" s="1315"/>
      <c r="P9" s="1312"/>
      <c r="Q9" s="1312"/>
    </row>
    <row r="10" spans="1:17" s="1135" customFormat="1" x14ac:dyDescent="0.2">
      <c r="A10" s="1133"/>
      <c r="B10" s="1134"/>
      <c r="C10" s="1136" t="s">
        <v>361</v>
      </c>
      <c r="D10" s="1105"/>
      <c r="E10" s="1314"/>
      <c r="F10" s="1311">
        <v>54072.898630383454</v>
      </c>
      <c r="G10" s="1311"/>
      <c r="H10" s="1311">
        <v>54047.898630383446</v>
      </c>
      <c r="I10" s="1311">
        <v>25</v>
      </c>
      <c r="J10" s="1311"/>
      <c r="K10" s="1311">
        <v>42596.920376584909</v>
      </c>
      <c r="L10" s="1311">
        <v>11475.97825379793</v>
      </c>
      <c r="M10" s="422"/>
      <c r="N10" s="1315"/>
      <c r="P10" s="1312"/>
      <c r="Q10" s="1312"/>
    </row>
    <row r="11" spans="1:17" s="1141" customFormat="1" ht="12" customHeight="1" x14ac:dyDescent="0.2">
      <c r="A11" s="1137"/>
      <c r="B11" s="1127"/>
      <c r="C11" s="1138"/>
      <c r="D11" s="1139" t="s">
        <v>511</v>
      </c>
      <c r="E11" s="972"/>
      <c r="F11" s="1316">
        <v>7018.43361876162</v>
      </c>
      <c r="G11" s="1316"/>
      <c r="H11" s="1316">
        <v>7015.43361876162</v>
      </c>
      <c r="I11" s="1316">
        <v>3</v>
      </c>
      <c r="J11" s="1316"/>
      <c r="K11" s="1316">
        <v>3799.3048742947603</v>
      </c>
      <c r="L11" s="1316">
        <v>3219.1287444668437</v>
      </c>
      <c r="M11" s="422"/>
      <c r="N11" s="1317"/>
      <c r="P11" s="1312"/>
      <c r="Q11" s="1312"/>
    </row>
    <row r="12" spans="1:17" s="1141" customFormat="1" ht="12" customHeight="1" x14ac:dyDescent="0.2">
      <c r="A12" s="1137"/>
      <c r="B12" s="1127"/>
      <c r="C12" s="1138"/>
      <c r="D12" s="1139" t="s">
        <v>512</v>
      </c>
      <c r="E12" s="972"/>
      <c r="F12" s="1316">
        <v>941.54976109925815</v>
      </c>
      <c r="G12" s="1316"/>
      <c r="H12" s="1316">
        <v>941.54976109925815</v>
      </c>
      <c r="I12" s="1316">
        <v>0</v>
      </c>
      <c r="J12" s="1316"/>
      <c r="K12" s="1316">
        <v>668.60267954658923</v>
      </c>
      <c r="L12" s="1316">
        <v>272.9470815526692</v>
      </c>
      <c r="M12" s="422"/>
      <c r="N12" s="1317"/>
      <c r="P12" s="1312"/>
      <c r="Q12" s="1312"/>
    </row>
    <row r="13" spans="1:17" s="1141" customFormat="1" ht="12" customHeight="1" x14ac:dyDescent="0.2">
      <c r="A13" s="1137"/>
      <c r="B13" s="1127"/>
      <c r="C13" s="1138"/>
      <c r="D13" s="1139" t="s">
        <v>513</v>
      </c>
      <c r="E13" s="972"/>
      <c r="F13" s="1316">
        <v>105.4071252998431</v>
      </c>
      <c r="G13" s="1316"/>
      <c r="H13" s="1316">
        <v>105.4071252998431</v>
      </c>
      <c r="I13" s="1316">
        <v>0</v>
      </c>
      <c r="J13" s="1316"/>
      <c r="K13" s="1316">
        <v>58.497731979738518</v>
      </c>
      <c r="L13" s="1316">
        <v>46.909393320104584</v>
      </c>
      <c r="M13" s="422"/>
      <c r="N13" s="1317"/>
      <c r="P13" s="1312"/>
      <c r="Q13" s="1312"/>
    </row>
    <row r="14" spans="1:17" s="1141" customFormat="1" ht="12" customHeight="1" x14ac:dyDescent="0.2">
      <c r="A14" s="1137"/>
      <c r="B14" s="1127"/>
      <c r="C14" s="1138"/>
      <c r="D14" s="1139" t="s">
        <v>514</v>
      </c>
      <c r="E14" s="972"/>
      <c r="F14" s="1316">
        <v>2641.7680876475529</v>
      </c>
      <c r="G14" s="1316"/>
      <c r="H14" s="1316">
        <v>2641.7680876475529</v>
      </c>
      <c r="I14" s="1316">
        <v>0</v>
      </c>
      <c r="J14" s="1316"/>
      <c r="K14" s="1316">
        <v>1850.1865730243931</v>
      </c>
      <c r="L14" s="1316">
        <v>791.58151462315755</v>
      </c>
      <c r="M14" s="422"/>
      <c r="N14" s="1317"/>
      <c r="P14" s="1312"/>
      <c r="Q14" s="1312"/>
    </row>
    <row r="15" spans="1:17" s="1141" customFormat="1" ht="12" customHeight="1" x14ac:dyDescent="0.2">
      <c r="A15" s="1137"/>
      <c r="B15" s="1127"/>
      <c r="C15" s="1138"/>
      <c r="D15" s="1139" t="s">
        <v>515</v>
      </c>
      <c r="E15" s="1318"/>
      <c r="F15" s="1316">
        <v>2130.6161014549657</v>
      </c>
      <c r="G15" s="1316"/>
      <c r="H15" s="1316">
        <v>2130.6161014549657</v>
      </c>
      <c r="I15" s="1316">
        <v>0</v>
      </c>
      <c r="J15" s="1316"/>
      <c r="K15" s="1316">
        <v>681.43136884296189</v>
      </c>
      <c r="L15" s="1316">
        <v>1449.1847326120012</v>
      </c>
      <c r="M15" s="422"/>
      <c r="N15" s="1317"/>
      <c r="P15" s="1312"/>
      <c r="Q15" s="1312"/>
    </row>
    <row r="16" spans="1:17" s="1141" customFormat="1" ht="12" customHeight="1" x14ac:dyDescent="0.2">
      <c r="A16" s="1137"/>
      <c r="B16" s="1127"/>
      <c r="C16" s="1138"/>
      <c r="D16" s="1139" t="s">
        <v>516</v>
      </c>
      <c r="E16" s="972"/>
      <c r="F16" s="1316">
        <v>2109.6720023334556</v>
      </c>
      <c r="G16" s="1316"/>
      <c r="H16" s="1316">
        <v>2109.6720023334556</v>
      </c>
      <c r="I16" s="1316">
        <v>0</v>
      </c>
      <c r="J16" s="1316"/>
      <c r="K16" s="1316">
        <v>1366.4686420837977</v>
      </c>
      <c r="L16" s="1316">
        <v>743.2033602496557</v>
      </c>
      <c r="M16" s="422"/>
      <c r="N16" s="1317"/>
      <c r="P16" s="1312"/>
      <c r="Q16" s="1312"/>
    </row>
    <row r="17" spans="1:17" s="1141" customFormat="1" ht="12" customHeight="1" x14ac:dyDescent="0.2">
      <c r="A17" s="1137"/>
      <c r="B17" s="1127"/>
      <c r="C17" s="1138"/>
      <c r="D17" s="1139" t="s">
        <v>517</v>
      </c>
      <c r="E17" s="972"/>
      <c r="F17" s="1316">
        <v>3735.5257685407764</v>
      </c>
      <c r="G17" s="1316"/>
      <c r="H17" s="1316">
        <v>3731.5257685407764</v>
      </c>
      <c r="I17" s="1316">
        <v>4</v>
      </c>
      <c r="J17" s="1316"/>
      <c r="K17" s="1316">
        <v>3252.9035298505673</v>
      </c>
      <c r="L17" s="1316">
        <v>482.6222386902075</v>
      </c>
      <c r="M17" s="422"/>
      <c r="N17" s="1317"/>
      <c r="P17" s="1312"/>
      <c r="Q17" s="1312"/>
    </row>
    <row r="18" spans="1:17" s="1141" customFormat="1" ht="12" customHeight="1" x14ac:dyDescent="0.2">
      <c r="A18" s="1137"/>
      <c r="B18" s="1127"/>
      <c r="C18" s="1138"/>
      <c r="D18" s="1139" t="s">
        <v>518</v>
      </c>
      <c r="E18" s="1142"/>
      <c r="F18" s="1316">
        <v>822.39631151559593</v>
      </c>
      <c r="G18" s="1316"/>
      <c r="H18" s="1316">
        <v>821.39631151559593</v>
      </c>
      <c r="I18" s="1316">
        <v>1</v>
      </c>
      <c r="J18" s="1316"/>
      <c r="K18" s="1316">
        <v>704.26258714526591</v>
      </c>
      <c r="L18" s="1316">
        <v>118.13372437032989</v>
      </c>
      <c r="M18" s="422"/>
      <c r="N18" s="1317"/>
      <c r="P18" s="1312"/>
      <c r="Q18" s="1312"/>
    </row>
    <row r="19" spans="1:17" s="1141" customFormat="1" ht="12" customHeight="1" x14ac:dyDescent="0.2">
      <c r="A19" s="1137"/>
      <c r="B19" s="1127"/>
      <c r="C19" s="1138"/>
      <c r="D19" s="1139" t="s">
        <v>519</v>
      </c>
      <c r="E19" s="1143"/>
      <c r="F19" s="1316">
        <v>750.58874155122487</v>
      </c>
      <c r="G19" s="1316"/>
      <c r="H19" s="1316">
        <v>750.58874155122487</v>
      </c>
      <c r="I19" s="1316">
        <v>0</v>
      </c>
      <c r="J19" s="1316"/>
      <c r="K19" s="1316">
        <v>634.22440075879047</v>
      </c>
      <c r="L19" s="1316">
        <v>116.36434079243419</v>
      </c>
      <c r="M19" s="422"/>
      <c r="N19" s="1317"/>
      <c r="P19" s="1312"/>
      <c r="Q19" s="1312"/>
    </row>
    <row r="20" spans="1:17" s="1141" customFormat="1" ht="12" customHeight="1" x14ac:dyDescent="0.2">
      <c r="A20" s="1137"/>
      <c r="B20" s="1127"/>
      <c r="C20" s="1138"/>
      <c r="D20" s="1139" t="s">
        <v>661</v>
      </c>
      <c r="E20" s="1143"/>
      <c r="F20" s="1316">
        <v>44.278945822228486</v>
      </c>
      <c r="G20" s="1316"/>
      <c r="H20" s="1316">
        <v>44.278945822228486</v>
      </c>
      <c r="I20" s="1316">
        <v>0</v>
      </c>
      <c r="J20" s="1316"/>
      <c r="K20" s="1316">
        <v>38.651286247760396</v>
      </c>
      <c r="L20" s="1316">
        <v>5.6276595744680851</v>
      </c>
      <c r="M20" s="422"/>
      <c r="N20" s="1317"/>
      <c r="P20" s="1312"/>
      <c r="Q20" s="1312"/>
    </row>
    <row r="21" spans="1:17" s="1141" customFormat="1" ht="12" customHeight="1" x14ac:dyDescent="0.2">
      <c r="A21" s="1137"/>
      <c r="B21" s="1127"/>
      <c r="C21" s="1138"/>
      <c r="D21" s="1139" t="s">
        <v>520</v>
      </c>
      <c r="E21" s="1143"/>
      <c r="F21" s="1316">
        <v>643.06056925632413</v>
      </c>
      <c r="G21" s="1316"/>
      <c r="H21" s="1316">
        <v>642.06056925632413</v>
      </c>
      <c r="I21" s="1316">
        <v>1</v>
      </c>
      <c r="J21" s="1316"/>
      <c r="K21" s="1316">
        <v>545.870855155355</v>
      </c>
      <c r="L21" s="1316">
        <v>97.189714100969411</v>
      </c>
      <c r="M21" s="422"/>
      <c r="N21" s="1317"/>
      <c r="P21" s="1312"/>
      <c r="Q21" s="1312"/>
    </row>
    <row r="22" spans="1:17" s="1141" customFormat="1" ht="12" customHeight="1" x14ac:dyDescent="0.2">
      <c r="A22" s="1137"/>
      <c r="B22" s="1127"/>
      <c r="C22" s="1138"/>
      <c r="D22" s="1139" t="s">
        <v>521</v>
      </c>
      <c r="E22" s="1143"/>
      <c r="F22" s="1316">
        <v>233.27995357279366</v>
      </c>
      <c r="G22" s="1316"/>
      <c r="H22" s="1316">
        <v>233.27995357279366</v>
      </c>
      <c r="I22" s="1316">
        <v>0</v>
      </c>
      <c r="J22" s="1316"/>
      <c r="K22" s="1316">
        <v>106.06573731303588</v>
      </c>
      <c r="L22" s="1316">
        <v>127.21421625975779</v>
      </c>
      <c r="M22" s="422"/>
      <c r="N22" s="1317"/>
      <c r="P22" s="1312"/>
      <c r="Q22" s="1312"/>
    </row>
    <row r="23" spans="1:17" s="1141" customFormat="1" ht="12" customHeight="1" x14ac:dyDescent="0.2">
      <c r="A23" s="1137"/>
      <c r="B23" s="1127"/>
      <c r="C23" s="1138"/>
      <c r="D23" s="1139" t="s">
        <v>522</v>
      </c>
      <c r="E23" s="1143"/>
      <c r="F23" s="1316">
        <v>2329.1263567539731</v>
      </c>
      <c r="G23" s="1316"/>
      <c r="H23" s="1316">
        <v>2329.1263567539731</v>
      </c>
      <c r="I23" s="1316">
        <v>0</v>
      </c>
      <c r="J23" s="1316"/>
      <c r="K23" s="1316">
        <v>2003.7380372997277</v>
      </c>
      <c r="L23" s="1316">
        <v>325.38831945424465</v>
      </c>
      <c r="M23" s="422"/>
      <c r="N23" s="1317"/>
      <c r="P23" s="1312"/>
      <c r="Q23" s="1312"/>
    </row>
    <row r="24" spans="1:17" s="1141" customFormat="1" ht="12" customHeight="1" x14ac:dyDescent="0.2">
      <c r="A24" s="1137"/>
      <c r="B24" s="1127"/>
      <c r="C24" s="1138"/>
      <c r="D24" s="1139" t="s">
        <v>523</v>
      </c>
      <c r="E24" s="1143"/>
      <c r="F24" s="1316">
        <v>4163.2635355889424</v>
      </c>
      <c r="G24" s="1316"/>
      <c r="H24" s="1316">
        <v>4163.2635355889424</v>
      </c>
      <c r="I24" s="1316">
        <v>0</v>
      </c>
      <c r="J24" s="1316"/>
      <c r="K24" s="1316">
        <v>3497.4029163233645</v>
      </c>
      <c r="L24" s="1316">
        <v>665.8606192655767</v>
      </c>
      <c r="M24" s="422"/>
      <c r="N24" s="1317"/>
      <c r="P24" s="1312"/>
      <c r="Q24" s="1312"/>
    </row>
    <row r="25" spans="1:17" s="1141" customFormat="1" ht="12" customHeight="1" x14ac:dyDescent="0.2">
      <c r="A25" s="1137"/>
      <c r="B25" s="1127"/>
      <c r="C25" s="1138"/>
      <c r="D25" s="1139" t="s">
        <v>524</v>
      </c>
      <c r="E25" s="1143"/>
      <c r="F25" s="1316">
        <v>1126.5838291438818</v>
      </c>
      <c r="G25" s="1316"/>
      <c r="H25" s="1316">
        <v>1126.5838291438818</v>
      </c>
      <c r="I25" s="1316">
        <v>0</v>
      </c>
      <c r="J25" s="1316"/>
      <c r="K25" s="1316">
        <v>1048.5320748879212</v>
      </c>
      <c r="L25" s="1316">
        <v>78.051754255960347</v>
      </c>
      <c r="M25" s="422"/>
      <c r="N25" s="1317"/>
      <c r="P25" s="1312"/>
      <c r="Q25" s="1312"/>
    </row>
    <row r="26" spans="1:17" s="1141" customFormat="1" ht="12" customHeight="1" x14ac:dyDescent="0.2">
      <c r="A26" s="1137"/>
      <c r="B26" s="1127"/>
      <c r="C26" s="1138"/>
      <c r="D26" s="1139" t="s">
        <v>525</v>
      </c>
      <c r="E26" s="1143"/>
      <c r="F26" s="1316">
        <v>11705.558945781593</v>
      </c>
      <c r="G26" s="1316"/>
      <c r="H26" s="1316">
        <v>11698.558945781593</v>
      </c>
      <c r="I26" s="1316">
        <v>7</v>
      </c>
      <c r="J26" s="1316"/>
      <c r="K26" s="1316">
        <v>10994.812331075183</v>
      </c>
      <c r="L26" s="1316">
        <v>710.7466147064074</v>
      </c>
      <c r="M26" s="422"/>
      <c r="N26" s="1317"/>
      <c r="P26" s="1312"/>
      <c r="Q26" s="1312"/>
    </row>
    <row r="27" spans="1:17" s="1141" customFormat="1" ht="12" customHeight="1" x14ac:dyDescent="0.2">
      <c r="A27" s="1137"/>
      <c r="B27" s="1127"/>
      <c r="C27" s="1138"/>
      <c r="D27" s="1139" t="s">
        <v>526</v>
      </c>
      <c r="E27" s="1143"/>
      <c r="F27" s="1316">
        <v>280.73210652060169</v>
      </c>
      <c r="G27" s="1316"/>
      <c r="H27" s="1316">
        <v>278.73210652060169</v>
      </c>
      <c r="I27" s="1316">
        <v>2</v>
      </c>
      <c r="J27" s="1316"/>
      <c r="K27" s="1316">
        <v>190.24994208066224</v>
      </c>
      <c r="L27" s="1316">
        <v>90.482164439939424</v>
      </c>
      <c r="M27" s="422"/>
      <c r="N27" s="1317"/>
      <c r="P27" s="1312"/>
      <c r="Q27" s="1312"/>
    </row>
    <row r="28" spans="1:17" s="1141" customFormat="1" ht="12" customHeight="1" x14ac:dyDescent="0.2">
      <c r="A28" s="1137"/>
      <c r="B28" s="1127"/>
      <c r="C28" s="1138"/>
      <c r="D28" s="1139" t="s">
        <v>527</v>
      </c>
      <c r="E28" s="1143"/>
      <c r="F28" s="1316">
        <v>1451.807476390567</v>
      </c>
      <c r="G28" s="1316"/>
      <c r="H28" s="1316">
        <v>1451.807476390567</v>
      </c>
      <c r="I28" s="1316">
        <v>0</v>
      </c>
      <c r="J28" s="1316"/>
      <c r="K28" s="1316">
        <v>1173.5250694573424</v>
      </c>
      <c r="L28" s="1316">
        <v>278.28240693322329</v>
      </c>
      <c r="M28" s="422"/>
      <c r="N28" s="1317"/>
      <c r="P28" s="1312"/>
      <c r="Q28" s="1312"/>
    </row>
    <row r="29" spans="1:17" s="1141" customFormat="1" ht="12" customHeight="1" x14ac:dyDescent="0.2">
      <c r="A29" s="1137"/>
      <c r="B29" s="1127"/>
      <c r="C29" s="1138"/>
      <c r="D29" s="1139" t="s">
        <v>528</v>
      </c>
      <c r="E29" s="1143"/>
      <c r="F29" s="1316">
        <v>3244.3156496732213</v>
      </c>
      <c r="G29" s="1316"/>
      <c r="H29" s="1316">
        <v>3240.3156496732217</v>
      </c>
      <c r="I29" s="1316">
        <v>4</v>
      </c>
      <c r="J29" s="1316"/>
      <c r="K29" s="1316">
        <v>3049.2219814516629</v>
      </c>
      <c r="L29" s="1316">
        <v>195.09366822155818</v>
      </c>
      <c r="M29" s="422"/>
      <c r="N29" s="1317"/>
      <c r="P29" s="1312"/>
      <c r="Q29" s="1312"/>
    </row>
    <row r="30" spans="1:17" s="1141" customFormat="1" ht="12" customHeight="1" x14ac:dyDescent="0.2">
      <c r="A30" s="1137"/>
      <c r="B30" s="1127"/>
      <c r="C30" s="1138"/>
      <c r="D30" s="1139" t="s">
        <v>529</v>
      </c>
      <c r="E30" s="1143"/>
      <c r="F30" s="1316">
        <v>2419.5842040587136</v>
      </c>
      <c r="G30" s="1316"/>
      <c r="H30" s="1316">
        <v>2419.5842040587136</v>
      </c>
      <c r="I30" s="1316">
        <v>0</v>
      </c>
      <c r="J30" s="1316"/>
      <c r="K30" s="1316">
        <v>1933.7623207672677</v>
      </c>
      <c r="L30" s="1316">
        <v>485.82188329144611</v>
      </c>
      <c r="M30" s="422"/>
      <c r="N30" s="1317"/>
      <c r="P30" s="1312"/>
      <c r="Q30" s="1312"/>
    </row>
    <row r="31" spans="1:17" s="1141" customFormat="1" ht="12" customHeight="1" x14ac:dyDescent="0.2">
      <c r="A31" s="1137"/>
      <c r="B31" s="1127"/>
      <c r="C31" s="1138"/>
      <c r="D31" s="1139" t="s">
        <v>530</v>
      </c>
      <c r="E31" s="1143"/>
      <c r="F31" s="1316">
        <v>405.80347460493624</v>
      </c>
      <c r="G31" s="1316"/>
      <c r="H31" s="1316">
        <v>405.80347460493624</v>
      </c>
      <c r="I31" s="1316">
        <v>0</v>
      </c>
      <c r="J31" s="1316"/>
      <c r="K31" s="1316">
        <v>327.40923241846417</v>
      </c>
      <c r="L31" s="1316">
        <v>78.394242186472042</v>
      </c>
      <c r="M31" s="422"/>
      <c r="N31" s="1317"/>
      <c r="P31" s="1312"/>
      <c r="Q31" s="1312"/>
    </row>
    <row r="32" spans="1:17" s="1141" customFormat="1" ht="12" customHeight="1" x14ac:dyDescent="0.2">
      <c r="A32" s="1137"/>
      <c r="B32" s="1127"/>
      <c r="C32" s="1138"/>
      <c r="D32" s="1139" t="s">
        <v>531</v>
      </c>
      <c r="E32" s="1143"/>
      <c r="F32" s="1316">
        <v>3239.6451556282109</v>
      </c>
      <c r="G32" s="1316"/>
      <c r="H32" s="1316">
        <v>3237.6451556282109</v>
      </c>
      <c r="I32" s="1316">
        <v>2</v>
      </c>
      <c r="J32" s="1316"/>
      <c r="K32" s="1316">
        <v>2775.9860134211153</v>
      </c>
      <c r="L32" s="1316">
        <v>463.65914220709641</v>
      </c>
      <c r="M32" s="422"/>
      <c r="N32" s="1317"/>
      <c r="P32" s="1312"/>
      <c r="Q32" s="1312"/>
    </row>
    <row r="33" spans="1:17" s="1141" customFormat="1" ht="12" customHeight="1" x14ac:dyDescent="0.2">
      <c r="A33" s="1137"/>
      <c r="B33" s="1127"/>
      <c r="C33" s="1138"/>
      <c r="D33" s="1139" t="s">
        <v>532</v>
      </c>
      <c r="E33" s="1143"/>
      <c r="F33" s="1316">
        <v>671.72457981849027</v>
      </c>
      <c r="G33" s="1316"/>
      <c r="H33" s="1316">
        <v>671.72457981849027</v>
      </c>
      <c r="I33" s="1316">
        <v>0</v>
      </c>
      <c r="J33" s="1316"/>
      <c r="K33" s="1316">
        <v>428.4411392186671</v>
      </c>
      <c r="L33" s="1316">
        <v>243.28344059982328</v>
      </c>
      <c r="M33" s="422"/>
      <c r="N33" s="1317"/>
      <c r="P33" s="1312"/>
      <c r="Q33" s="1312"/>
    </row>
    <row r="34" spans="1:17" s="1141" customFormat="1" ht="12" customHeight="1" x14ac:dyDescent="0.2">
      <c r="A34" s="1137"/>
      <c r="B34" s="1127"/>
      <c r="C34" s="1138"/>
      <c r="D34" s="1139" t="s">
        <v>533</v>
      </c>
      <c r="E34" s="972"/>
      <c r="F34" s="1316">
        <v>1858.1763295641842</v>
      </c>
      <c r="G34" s="1316"/>
      <c r="H34" s="1316">
        <v>1857.1763295641845</v>
      </c>
      <c r="I34" s="1316">
        <v>1</v>
      </c>
      <c r="J34" s="1316"/>
      <c r="K34" s="1316">
        <v>1467.3690519406844</v>
      </c>
      <c r="L34" s="1316">
        <v>390.80727762349846</v>
      </c>
      <c r="M34" s="422"/>
      <c r="N34" s="1317"/>
      <c r="P34" s="1312"/>
      <c r="Q34" s="1312"/>
    </row>
    <row r="35" spans="1:17" s="1135" customFormat="1" ht="11.25" customHeight="1" x14ac:dyDescent="0.2">
      <c r="A35" s="1133"/>
      <c r="B35" s="1134"/>
      <c r="C35" s="1136" t="s">
        <v>534</v>
      </c>
      <c r="D35" s="1319"/>
      <c r="E35" s="1314"/>
      <c r="F35" s="1311">
        <v>237.71189067571748</v>
      </c>
      <c r="G35" s="1311"/>
      <c r="H35" s="1311">
        <v>237.71189067571748</v>
      </c>
      <c r="I35" s="1311">
        <v>0</v>
      </c>
      <c r="J35" s="1311"/>
      <c r="K35" s="1311">
        <v>225.57628618634521</v>
      </c>
      <c r="L35" s="1311">
        <v>12.135604489372287</v>
      </c>
      <c r="M35" s="422"/>
      <c r="N35" s="1315"/>
      <c r="P35" s="1312"/>
      <c r="Q35" s="1312"/>
    </row>
    <row r="36" spans="1:17" s="1135" customFormat="1" ht="11.25" customHeight="1" x14ac:dyDescent="0.2">
      <c r="A36" s="1133"/>
      <c r="B36" s="1134"/>
      <c r="C36" s="1136" t="s">
        <v>535</v>
      </c>
      <c r="D36" s="1320"/>
      <c r="E36" s="1314"/>
      <c r="F36" s="1311">
        <v>2806.438849347011</v>
      </c>
      <c r="G36" s="1311"/>
      <c r="H36" s="1311">
        <v>2803.438849347011</v>
      </c>
      <c r="I36" s="1311">
        <v>3</v>
      </c>
      <c r="J36" s="1311"/>
      <c r="K36" s="1311">
        <v>2519.371633394222</v>
      </c>
      <c r="L36" s="1311">
        <v>287.06721595278987</v>
      </c>
      <c r="M36" s="422"/>
      <c r="N36" s="1315"/>
      <c r="P36" s="1312"/>
      <c r="Q36" s="1312"/>
    </row>
    <row r="37" spans="1:17" s="1135" customFormat="1" ht="11.25" customHeight="1" x14ac:dyDescent="0.2">
      <c r="A37" s="1133"/>
      <c r="B37" s="1134"/>
      <c r="C37" s="1136" t="s">
        <v>363</v>
      </c>
      <c r="D37" s="1319"/>
      <c r="E37" s="1321"/>
      <c r="F37" s="1311">
        <v>27309.258029253862</v>
      </c>
      <c r="G37" s="1311"/>
      <c r="H37" s="1311">
        <v>27266.258029253866</v>
      </c>
      <c r="I37" s="1311">
        <v>43</v>
      </c>
      <c r="J37" s="1311"/>
      <c r="K37" s="1311">
        <v>26813.734954462769</v>
      </c>
      <c r="L37" s="1311">
        <v>495.5230747911271</v>
      </c>
      <c r="M37" s="422"/>
      <c r="N37" s="1315"/>
      <c r="P37" s="1312"/>
      <c r="Q37" s="1312"/>
    </row>
    <row r="38" spans="1:17" s="1135" customFormat="1" ht="11.25" customHeight="1" x14ac:dyDescent="0.2">
      <c r="A38" s="1133"/>
      <c r="B38" s="1134"/>
      <c r="C38" s="1136" t="s">
        <v>536</v>
      </c>
      <c r="D38" s="1319"/>
      <c r="E38" s="1322"/>
      <c r="F38" s="1311">
        <v>31328.050701023938</v>
      </c>
      <c r="G38" s="1311"/>
      <c r="H38" s="1311">
        <v>31314.050701023942</v>
      </c>
      <c r="I38" s="1311">
        <v>14</v>
      </c>
      <c r="J38" s="1311"/>
      <c r="K38" s="1311">
        <v>21083.602942099042</v>
      </c>
      <c r="L38" s="1311">
        <v>10244.447758925198</v>
      </c>
      <c r="M38" s="422"/>
      <c r="N38" s="1315"/>
      <c r="P38" s="1312"/>
      <c r="Q38" s="1312"/>
    </row>
    <row r="39" spans="1:17" s="1135" customFormat="1" ht="11.25" customHeight="1" x14ac:dyDescent="0.2">
      <c r="A39" s="1133"/>
      <c r="B39" s="1134"/>
      <c r="C39" s="1136" t="s">
        <v>365</v>
      </c>
      <c r="D39" s="1319"/>
      <c r="E39" s="1314"/>
      <c r="F39" s="1311">
        <v>12299.727109946825</v>
      </c>
      <c r="G39" s="1311"/>
      <c r="H39" s="1311">
        <v>12281.727109946823</v>
      </c>
      <c r="I39" s="1311">
        <v>18</v>
      </c>
      <c r="J39" s="1311"/>
      <c r="K39" s="1311">
        <v>10302.060550078531</v>
      </c>
      <c r="L39" s="1311">
        <v>1997.6665598682666</v>
      </c>
      <c r="M39" s="422"/>
      <c r="N39" s="1315"/>
      <c r="P39" s="1312"/>
      <c r="Q39" s="1312"/>
    </row>
    <row r="40" spans="1:17" s="1135" customFormat="1" ht="11.25" customHeight="1" x14ac:dyDescent="0.2">
      <c r="A40" s="1133"/>
      <c r="B40" s="1134"/>
      <c r="C40" s="1136" t="s">
        <v>366</v>
      </c>
      <c r="D40" s="1320"/>
      <c r="E40" s="1314"/>
      <c r="F40" s="1311">
        <v>12443.776933709403</v>
      </c>
      <c r="G40" s="1311"/>
      <c r="H40" s="1311">
        <v>12440.776933709403</v>
      </c>
      <c r="I40" s="1311">
        <v>3</v>
      </c>
      <c r="J40" s="1311"/>
      <c r="K40" s="1311">
        <v>5569.4264746268</v>
      </c>
      <c r="L40" s="1311">
        <v>6874.3504590825505</v>
      </c>
      <c r="M40" s="422"/>
      <c r="N40" s="1315"/>
      <c r="P40" s="1312"/>
      <c r="Q40" s="1312"/>
    </row>
    <row r="41" spans="1:17" s="1135" customFormat="1" ht="11.25" customHeight="1" x14ac:dyDescent="0.2">
      <c r="A41" s="1133"/>
      <c r="B41" s="1134"/>
      <c r="C41" s="1136" t="s">
        <v>537</v>
      </c>
      <c r="D41" s="1320"/>
      <c r="E41" s="1314"/>
      <c r="F41" s="1311">
        <v>989.48709771412791</v>
      </c>
      <c r="G41" s="1311"/>
      <c r="H41" s="1311">
        <v>988.48709771412791</v>
      </c>
      <c r="I41" s="1311">
        <v>1</v>
      </c>
      <c r="J41" s="1311"/>
      <c r="K41" s="1311">
        <v>710.91772513187175</v>
      </c>
      <c r="L41" s="1311">
        <v>278.56937258225662</v>
      </c>
      <c r="M41" s="422"/>
      <c r="N41" s="1315"/>
      <c r="P41" s="1312"/>
      <c r="Q41" s="1312"/>
    </row>
    <row r="42" spans="1:17" s="1135" customFormat="1" ht="11.25" customHeight="1" x14ac:dyDescent="0.2">
      <c r="A42" s="1133"/>
      <c r="B42" s="1134"/>
      <c r="C42" s="1136" t="s">
        <v>367</v>
      </c>
      <c r="D42" s="1319"/>
      <c r="E42" s="1314"/>
      <c r="F42" s="1311">
        <v>680.96770013386924</v>
      </c>
      <c r="G42" s="1311"/>
      <c r="H42" s="1311">
        <v>679.96770013386936</v>
      </c>
      <c r="I42" s="1311">
        <v>1</v>
      </c>
      <c r="J42" s="1311"/>
      <c r="K42" s="1311">
        <v>353.08165936767347</v>
      </c>
      <c r="L42" s="1311">
        <v>327.88604076619595</v>
      </c>
      <c r="M42" s="422"/>
      <c r="N42" s="1315"/>
      <c r="P42" s="1312"/>
      <c r="Q42" s="1312"/>
    </row>
    <row r="43" spans="1:17" s="1135" customFormat="1" ht="11.25" customHeight="1" x14ac:dyDescent="0.2">
      <c r="A43" s="1133"/>
      <c r="B43" s="1134"/>
      <c r="C43" s="1136" t="s">
        <v>368</v>
      </c>
      <c r="D43" s="1323"/>
      <c r="E43" s="1321"/>
      <c r="F43" s="1311">
        <v>757.08046430161812</v>
      </c>
      <c r="G43" s="1311"/>
      <c r="H43" s="1311">
        <v>757.08046430161812</v>
      </c>
      <c r="I43" s="1311">
        <v>0</v>
      </c>
      <c r="J43" s="1311"/>
      <c r="K43" s="1311">
        <v>475.72535582588006</v>
      </c>
      <c r="L43" s="1311">
        <v>281.35510847573823</v>
      </c>
      <c r="M43" s="422"/>
      <c r="N43" s="1315"/>
      <c r="P43" s="1312"/>
      <c r="Q43" s="1312"/>
    </row>
    <row r="44" spans="1:17" s="1135" customFormat="1" ht="11.25" customHeight="1" x14ac:dyDescent="0.2">
      <c r="A44" s="1133"/>
      <c r="B44" s="1134"/>
      <c r="C44" s="1136" t="s">
        <v>538</v>
      </c>
      <c r="D44" s="1323"/>
      <c r="E44" s="1322"/>
      <c r="F44" s="1311">
        <v>2526.1505091759036</v>
      </c>
      <c r="G44" s="1311"/>
      <c r="H44" s="1311">
        <v>2524.1505091759032</v>
      </c>
      <c r="I44" s="1311">
        <v>2</v>
      </c>
      <c r="J44" s="1311"/>
      <c r="K44" s="1311">
        <v>1704.9577875155444</v>
      </c>
      <c r="L44" s="1311">
        <v>821.19272166035705</v>
      </c>
      <c r="M44" s="422"/>
      <c r="N44" s="1315"/>
      <c r="P44" s="1312"/>
      <c r="Q44" s="1312"/>
    </row>
    <row r="45" spans="1:17" s="1135" customFormat="1" ht="11.25" customHeight="1" x14ac:dyDescent="0.2">
      <c r="A45" s="1133"/>
      <c r="B45" s="1134"/>
      <c r="C45" s="1136" t="s">
        <v>539</v>
      </c>
      <c r="D45" s="1323"/>
      <c r="E45" s="1322"/>
      <c r="F45" s="1311">
        <v>14503.199535294803</v>
      </c>
      <c r="G45" s="1311"/>
      <c r="H45" s="1311">
        <v>14490.199535294803</v>
      </c>
      <c r="I45" s="1311">
        <v>13</v>
      </c>
      <c r="J45" s="1311"/>
      <c r="K45" s="1311">
        <v>9716.4921504160902</v>
      </c>
      <c r="L45" s="1311">
        <v>4786.7073848786586</v>
      </c>
      <c r="M45" s="422"/>
      <c r="N45" s="1315"/>
      <c r="P45" s="1312"/>
      <c r="Q45" s="1312"/>
    </row>
    <row r="46" spans="1:17" s="1135" customFormat="1" ht="11.25" customHeight="1" x14ac:dyDescent="0.2">
      <c r="A46" s="1133"/>
      <c r="B46" s="1134"/>
      <c r="C46" s="1136" t="s">
        <v>540</v>
      </c>
      <c r="D46" s="1323"/>
      <c r="E46" s="1314"/>
      <c r="F46" s="1311">
        <v>9127.8733172271604</v>
      </c>
      <c r="G46" s="1311"/>
      <c r="H46" s="1311">
        <v>9125.8733172271623</v>
      </c>
      <c r="I46" s="1311">
        <v>2</v>
      </c>
      <c r="J46" s="1311"/>
      <c r="K46" s="1311">
        <v>6633.6956298840323</v>
      </c>
      <c r="L46" s="1311">
        <v>2494.1776873431259</v>
      </c>
      <c r="M46" s="422"/>
      <c r="N46" s="1315"/>
      <c r="P46" s="1312"/>
      <c r="Q46" s="1312"/>
    </row>
    <row r="47" spans="1:17" s="1135" customFormat="1" ht="11.25" customHeight="1" x14ac:dyDescent="0.2">
      <c r="A47" s="1133"/>
      <c r="B47" s="1134"/>
      <c r="C47" s="1136" t="s">
        <v>369</v>
      </c>
      <c r="D47" s="1323"/>
      <c r="E47" s="1314"/>
      <c r="F47" s="1311">
        <v>2218.4992280100623</v>
      </c>
      <c r="G47" s="1311"/>
      <c r="H47" s="1311">
        <v>2217.4992280100623</v>
      </c>
      <c r="I47" s="1311">
        <v>1</v>
      </c>
      <c r="J47" s="1311"/>
      <c r="K47" s="1311">
        <v>664.21558194212651</v>
      </c>
      <c r="L47" s="1311">
        <v>1554.2836460679339</v>
      </c>
      <c r="M47" s="422"/>
      <c r="N47" s="1315"/>
      <c r="P47" s="1312"/>
      <c r="Q47" s="1312"/>
    </row>
    <row r="48" spans="1:17" s="1135" customFormat="1" ht="11.25" customHeight="1" x14ac:dyDescent="0.2">
      <c r="A48" s="1133"/>
      <c r="B48" s="1134"/>
      <c r="C48" s="1136" t="s">
        <v>541</v>
      </c>
      <c r="D48" s="1323"/>
      <c r="E48" s="1314"/>
      <c r="F48" s="1311">
        <v>16161.475785246339</v>
      </c>
      <c r="G48" s="1311"/>
      <c r="H48" s="1311">
        <v>16160.475785246339</v>
      </c>
      <c r="I48" s="1311">
        <v>1</v>
      </c>
      <c r="J48" s="1311"/>
      <c r="K48" s="1311">
        <v>2898.4177462508683</v>
      </c>
      <c r="L48" s="1311">
        <v>13263.058038995456</v>
      </c>
      <c r="M48" s="422"/>
      <c r="N48" s="1315"/>
      <c r="P48" s="1312"/>
      <c r="Q48" s="1312"/>
    </row>
    <row r="49" spans="1:17" s="1135" customFormat="1" ht="11.25" customHeight="1" x14ac:dyDescent="0.2">
      <c r="A49" s="1133"/>
      <c r="B49" s="1134"/>
      <c r="C49" s="1136" t="s">
        <v>542</v>
      </c>
      <c r="D49" s="1323"/>
      <c r="E49" s="1314"/>
      <c r="F49" s="1311">
        <v>2144.5922304519841</v>
      </c>
      <c r="G49" s="1311"/>
      <c r="H49" s="1311">
        <v>2144.5922304519841</v>
      </c>
      <c r="I49" s="1311">
        <v>0</v>
      </c>
      <c r="J49" s="1311"/>
      <c r="K49" s="1311">
        <v>1771.936160777592</v>
      </c>
      <c r="L49" s="1311">
        <v>372.65606967439214</v>
      </c>
      <c r="M49" s="422"/>
      <c r="N49" s="1315"/>
      <c r="P49" s="1312"/>
      <c r="Q49" s="1312"/>
    </row>
    <row r="50" spans="1:17" s="1135" customFormat="1" ht="11.25" customHeight="1" x14ac:dyDescent="0.2">
      <c r="A50" s="1133"/>
      <c r="B50" s="1134"/>
      <c r="C50" s="1136" t="s">
        <v>371</v>
      </c>
      <c r="D50" s="1323"/>
      <c r="E50" s="1314"/>
      <c r="F50" s="1311">
        <v>2818.1702131465258</v>
      </c>
      <c r="G50" s="1311"/>
      <c r="H50" s="1311">
        <v>2816.1702131465258</v>
      </c>
      <c r="I50" s="1311">
        <v>2</v>
      </c>
      <c r="J50" s="1311"/>
      <c r="K50" s="1311">
        <v>1073.9038479568123</v>
      </c>
      <c r="L50" s="1311">
        <v>1744.2663651897112</v>
      </c>
      <c r="M50" s="422"/>
      <c r="N50" s="1315"/>
      <c r="P50" s="1312"/>
      <c r="Q50" s="1312"/>
    </row>
    <row r="51" spans="1:17" s="1135" customFormat="1" ht="11.25" customHeight="1" x14ac:dyDescent="0.2">
      <c r="A51" s="1133"/>
      <c r="B51" s="1134"/>
      <c r="C51" s="1136" t="s">
        <v>543</v>
      </c>
      <c r="D51" s="1323"/>
      <c r="E51" s="1314"/>
      <c r="F51" s="1311">
        <v>854.35038339295193</v>
      </c>
      <c r="G51" s="1311"/>
      <c r="H51" s="1311">
        <v>854.35038339295193</v>
      </c>
      <c r="I51" s="1311">
        <v>0</v>
      </c>
      <c r="J51" s="1311"/>
      <c r="K51" s="1311">
        <v>95.141709047619344</v>
      </c>
      <c r="L51" s="1311">
        <v>759.20867434533261</v>
      </c>
      <c r="M51" s="422"/>
      <c r="N51" s="1315"/>
      <c r="P51" s="1312"/>
      <c r="Q51" s="1312"/>
    </row>
    <row r="52" spans="1:17" s="1135" customFormat="1" ht="11.25" customHeight="1" x14ac:dyDescent="0.2">
      <c r="A52" s="1133"/>
      <c r="B52" s="1134"/>
      <c r="C52" s="1136" t="s">
        <v>544</v>
      </c>
      <c r="D52" s="1323"/>
      <c r="E52" s="1314"/>
      <c r="F52" s="1311">
        <v>16.770961902547583</v>
      </c>
      <c r="G52" s="1311"/>
      <c r="H52" s="1311">
        <v>16.770961902547583</v>
      </c>
      <c r="I52" s="1311">
        <v>0</v>
      </c>
      <c r="J52" s="1311"/>
      <c r="K52" s="1311">
        <v>16.770961902547583</v>
      </c>
      <c r="L52" s="1311">
        <v>0</v>
      </c>
      <c r="M52" s="422"/>
      <c r="N52" s="1315"/>
      <c r="P52" s="1312"/>
      <c r="Q52" s="1312"/>
    </row>
    <row r="53" spans="1:17" s="1135" customFormat="1" ht="11.25" customHeight="1" x14ac:dyDescent="0.2">
      <c r="A53" s="1133"/>
      <c r="B53" s="1134"/>
      <c r="C53" s="1136" t="s">
        <v>545</v>
      </c>
      <c r="D53" s="1323"/>
      <c r="E53" s="1314"/>
      <c r="F53" s="1311">
        <v>661.63604510147434</v>
      </c>
      <c r="G53" s="1311"/>
      <c r="H53" s="1311">
        <v>661.63604510147434</v>
      </c>
      <c r="I53" s="1311">
        <v>0</v>
      </c>
      <c r="J53" s="1311"/>
      <c r="K53" s="1311">
        <v>482.86246542550316</v>
      </c>
      <c r="L53" s="1311">
        <v>178.77357967597126</v>
      </c>
      <c r="M53" s="422"/>
      <c r="N53" s="1315"/>
      <c r="P53" s="1312"/>
      <c r="Q53" s="1312"/>
    </row>
    <row r="54" spans="1:17" s="1149" customFormat="1" ht="13.5" customHeight="1" thickBot="1" x14ac:dyDescent="0.25">
      <c r="A54" s="1144"/>
      <c r="B54" s="1144"/>
      <c r="C54" s="1145"/>
      <c r="D54" s="1146"/>
      <c r="E54" s="1143"/>
      <c r="F54" s="1324"/>
      <c r="G54" s="1324"/>
      <c r="H54" s="1324"/>
      <c r="I54" s="1324"/>
      <c r="J54" s="1130"/>
      <c r="K54" s="1147"/>
      <c r="L54" s="1148"/>
      <c r="M54" s="422"/>
      <c r="N54" s="1148"/>
      <c r="P54" s="1160"/>
      <c r="Q54" s="1160"/>
    </row>
    <row r="55" spans="1:17" s="119" customFormat="1" ht="13.5" thickBot="1" x14ac:dyDescent="0.25">
      <c r="A55" s="117"/>
      <c r="B55" s="118"/>
      <c r="C55" s="1652" t="s">
        <v>662</v>
      </c>
      <c r="D55" s="1653"/>
      <c r="E55" s="1653"/>
      <c r="F55" s="1653"/>
      <c r="G55" s="1653"/>
      <c r="H55" s="1653"/>
      <c r="I55" s="1653"/>
      <c r="J55" s="1653"/>
      <c r="K55" s="1653"/>
      <c r="L55" s="1654"/>
      <c r="M55" s="422"/>
      <c r="N55" s="1306"/>
      <c r="O55" s="1150"/>
      <c r="P55" s="1325"/>
      <c r="Q55" s="1325"/>
    </row>
    <row r="56" spans="1:17" s="1149" customFormat="1" ht="3.75" customHeight="1" x14ac:dyDescent="0.2">
      <c r="A56" s="1144"/>
      <c r="B56" s="1144"/>
      <c r="C56" s="1145"/>
      <c r="D56" s="1151"/>
      <c r="E56" s="1152"/>
      <c r="F56" s="1152"/>
      <c r="G56" s="1152"/>
      <c r="H56" s="1152"/>
      <c r="I56" s="1152"/>
      <c r="J56" s="1145"/>
      <c r="K56" s="1153"/>
      <c r="L56" s="1154"/>
      <c r="M56" s="422"/>
      <c r="N56" s="1148"/>
      <c r="P56" s="1160"/>
      <c r="Q56" s="1160"/>
    </row>
    <row r="57" spans="1:17" s="1149" customFormat="1" ht="26.25" customHeight="1" x14ac:dyDescent="0.2">
      <c r="A57" s="1144"/>
      <c r="B57" s="1144"/>
      <c r="C57" s="1657">
        <f>+C6</f>
        <v>2014</v>
      </c>
      <c r="D57" s="1658"/>
      <c r="E57" s="1155"/>
      <c r="F57" s="1307" t="s">
        <v>68</v>
      </c>
      <c r="G57" s="1308"/>
      <c r="H57" s="1659" t="s">
        <v>659</v>
      </c>
      <c r="I57" s="1659"/>
      <c r="J57" s="1308"/>
      <c r="K57" s="1659" t="s">
        <v>660</v>
      </c>
      <c r="L57" s="1659"/>
      <c r="M57" s="422"/>
      <c r="N57" s="1148"/>
      <c r="P57" s="1160"/>
      <c r="Q57" s="1160"/>
    </row>
    <row r="58" spans="1:17" s="1149" customFormat="1" ht="16.5" customHeight="1" x14ac:dyDescent="0.2">
      <c r="A58" s="1144"/>
      <c r="B58" s="1144"/>
      <c r="C58" s="1145"/>
      <c r="D58" s="1294" t="s">
        <v>68</v>
      </c>
      <c r="E58" s="1156"/>
      <c r="F58" s="1311">
        <v>203548.00000000937</v>
      </c>
      <c r="G58" s="1311"/>
      <c r="H58" s="1660">
        <v>203388.00000000937</v>
      </c>
      <c r="I58" s="1660"/>
      <c r="J58" s="1311"/>
      <c r="K58" s="1661">
        <v>160</v>
      </c>
      <c r="L58" s="1661"/>
      <c r="M58" s="422"/>
      <c r="N58" s="1148"/>
      <c r="P58" s="1160"/>
      <c r="Q58" s="1160"/>
    </row>
    <row r="59" spans="1:17" s="1160" customFormat="1" ht="12" customHeight="1" x14ac:dyDescent="0.2">
      <c r="A59" s="1157"/>
      <c r="B59" s="1157"/>
      <c r="C59" s="1158"/>
      <c r="D59" s="1159" t="s">
        <v>663</v>
      </c>
      <c r="E59" s="1143"/>
      <c r="F59" s="1316">
        <v>199.56628797576923</v>
      </c>
      <c r="G59" s="1316"/>
      <c r="H59" s="1662">
        <v>198.56628797576923</v>
      </c>
      <c r="I59" s="1662"/>
      <c r="J59" s="1316"/>
      <c r="K59" s="1663">
        <v>1</v>
      </c>
      <c r="L59" s="1663"/>
      <c r="M59" s="1140"/>
      <c r="N59" s="1326"/>
    </row>
    <row r="60" spans="1:17" s="1160" customFormat="1" ht="12" customHeight="1" x14ac:dyDescent="0.2">
      <c r="A60" s="1157"/>
      <c r="B60" s="1157"/>
      <c r="C60" s="1158"/>
      <c r="D60" s="1161" t="s">
        <v>664</v>
      </c>
      <c r="E60" s="1143"/>
      <c r="F60" s="1316">
        <v>16921.562484471986</v>
      </c>
      <c r="G60" s="1316"/>
      <c r="H60" s="1662">
        <v>16918.562484471982</v>
      </c>
      <c r="I60" s="1662"/>
      <c r="J60" s="1316"/>
      <c r="K60" s="1663">
        <v>3</v>
      </c>
      <c r="L60" s="1663"/>
      <c r="M60" s="1140"/>
      <c r="N60" s="1326"/>
    </row>
    <row r="61" spans="1:17" s="1160" customFormat="1" ht="12" customHeight="1" x14ac:dyDescent="0.2">
      <c r="A61" s="1157"/>
      <c r="B61" s="1157"/>
      <c r="C61" s="1158"/>
      <c r="D61" s="1161" t="s">
        <v>665</v>
      </c>
      <c r="E61" s="1143"/>
      <c r="F61" s="1316">
        <v>47594.146843158938</v>
      </c>
      <c r="G61" s="1316"/>
      <c r="H61" s="1662">
        <v>47580.146843158924</v>
      </c>
      <c r="I61" s="1662"/>
      <c r="J61" s="1316"/>
      <c r="K61" s="1663">
        <v>14</v>
      </c>
      <c r="L61" s="1663"/>
      <c r="M61" s="1140"/>
      <c r="N61" s="1326"/>
    </row>
    <row r="62" spans="1:17" s="1160" customFormat="1" ht="12" customHeight="1" x14ac:dyDescent="0.2">
      <c r="A62" s="1157"/>
      <c r="B62" s="1157"/>
      <c r="C62" s="1158"/>
      <c r="D62" s="1162" t="s">
        <v>666</v>
      </c>
      <c r="E62" s="1143"/>
      <c r="F62" s="1316">
        <v>57540.236236088225</v>
      </c>
      <c r="G62" s="1316"/>
      <c r="H62" s="1662">
        <v>57501.236236088218</v>
      </c>
      <c r="I62" s="1662"/>
      <c r="J62" s="1316"/>
      <c r="K62" s="1663">
        <v>39</v>
      </c>
      <c r="L62" s="1663"/>
      <c r="M62" s="1140"/>
      <c r="N62" s="1326"/>
    </row>
    <row r="63" spans="1:17" s="1160" customFormat="1" ht="12" customHeight="1" x14ac:dyDescent="0.2">
      <c r="A63" s="1157"/>
      <c r="B63" s="1157"/>
      <c r="C63" s="1158"/>
      <c r="D63" s="1159" t="s">
        <v>667</v>
      </c>
      <c r="E63" s="1143"/>
      <c r="F63" s="1316">
        <v>50273.029459591547</v>
      </c>
      <c r="G63" s="1316"/>
      <c r="H63" s="1662">
        <v>50208.029459591526</v>
      </c>
      <c r="I63" s="1662"/>
      <c r="J63" s="1316"/>
      <c r="K63" s="1663">
        <v>65</v>
      </c>
      <c r="L63" s="1663"/>
      <c r="M63" s="1140"/>
      <c r="N63" s="1326"/>
    </row>
    <row r="64" spans="1:17" s="1160" customFormat="1" ht="12" customHeight="1" x14ac:dyDescent="0.2">
      <c r="A64" s="1157"/>
      <c r="B64" s="1157"/>
      <c r="C64" s="1158"/>
      <c r="D64" s="1161" t="s">
        <v>668</v>
      </c>
      <c r="E64" s="1163"/>
      <c r="F64" s="1316">
        <v>24535.344813643169</v>
      </c>
      <c r="G64" s="1316"/>
      <c r="H64" s="1662">
        <v>24502.344813643169</v>
      </c>
      <c r="I64" s="1662"/>
      <c r="J64" s="1316"/>
      <c r="K64" s="1663">
        <v>33</v>
      </c>
      <c r="L64" s="1663"/>
      <c r="M64" s="1140"/>
      <c r="N64" s="1326"/>
    </row>
    <row r="65" spans="1:14" s="1160" customFormat="1" ht="12" customHeight="1" x14ac:dyDescent="0.2">
      <c r="A65" s="1157"/>
      <c r="B65" s="1157"/>
      <c r="C65" s="1158"/>
      <c r="D65" s="1161" t="s">
        <v>549</v>
      </c>
      <c r="E65" s="1163"/>
      <c r="F65" s="1316">
        <v>2392.040024816577</v>
      </c>
      <c r="G65" s="1316"/>
      <c r="H65" s="1662">
        <v>2389.040024816577</v>
      </c>
      <c r="I65" s="1662"/>
      <c r="J65" s="1316"/>
      <c r="K65" s="1663">
        <v>3</v>
      </c>
      <c r="L65" s="1663"/>
      <c r="M65" s="1140"/>
      <c r="N65" s="1326"/>
    </row>
    <row r="66" spans="1:14" s="1160" customFormat="1" ht="12" customHeight="1" x14ac:dyDescent="0.2">
      <c r="A66" s="1157"/>
      <c r="B66" s="1157"/>
      <c r="C66" s="1158"/>
      <c r="D66" s="1161" t="s">
        <v>669</v>
      </c>
      <c r="E66" s="1163"/>
      <c r="F66" s="1316">
        <v>4092.0738502545369</v>
      </c>
      <c r="G66" s="1316"/>
      <c r="H66" s="1662">
        <v>4090.0738502545369</v>
      </c>
      <c r="I66" s="1662"/>
      <c r="J66" s="1316"/>
      <c r="K66" s="1663">
        <v>2</v>
      </c>
      <c r="L66" s="1663"/>
      <c r="M66" s="1140"/>
      <c r="N66" s="1326"/>
    </row>
    <row r="67" spans="1:14" x14ac:dyDescent="0.2">
      <c r="A67" s="115"/>
      <c r="B67" s="136"/>
      <c r="C67" s="1164" t="s">
        <v>670</v>
      </c>
      <c r="D67" s="129"/>
      <c r="E67" s="1165"/>
      <c r="F67" s="1664" t="s">
        <v>480</v>
      </c>
      <c r="G67" s="1664"/>
      <c r="H67" s="1664"/>
      <c r="I67" s="1327" t="s">
        <v>422</v>
      </c>
      <c r="J67" s="1328"/>
      <c r="K67" s="1328"/>
      <c r="L67" s="1329"/>
      <c r="M67" s="422"/>
      <c r="N67" s="1330"/>
    </row>
    <row r="68" spans="1:14" x14ac:dyDescent="0.2">
      <c r="A68" s="113"/>
      <c r="B68" s="115"/>
      <c r="C68" s="115"/>
      <c r="D68" s="115"/>
      <c r="E68" s="115"/>
      <c r="F68" s="115"/>
      <c r="G68" s="115"/>
      <c r="H68" s="115"/>
      <c r="I68" s="115"/>
      <c r="J68" s="1616">
        <v>42644</v>
      </c>
      <c r="K68" s="1616"/>
      <c r="L68" s="1616"/>
      <c r="M68" s="234">
        <v>17</v>
      </c>
      <c r="N68" s="1331"/>
    </row>
    <row r="69" spans="1:14" x14ac:dyDescent="0.2">
      <c r="H69" s="1332"/>
    </row>
  </sheetData>
  <mergeCells count="32">
    <mergeCell ref="F67:H67"/>
    <mergeCell ref="J68:L68"/>
    <mergeCell ref="H64:I64"/>
    <mergeCell ref="K64:L64"/>
    <mergeCell ref="H65:I65"/>
    <mergeCell ref="K65:L65"/>
    <mergeCell ref="H66:I66"/>
    <mergeCell ref="K66:L66"/>
    <mergeCell ref="H61:I61"/>
    <mergeCell ref="K61:L61"/>
    <mergeCell ref="H62:I62"/>
    <mergeCell ref="K62:L62"/>
    <mergeCell ref="H63:I63"/>
    <mergeCell ref="K63:L63"/>
    <mergeCell ref="H58:I58"/>
    <mergeCell ref="K58:L58"/>
    <mergeCell ref="H59:I59"/>
    <mergeCell ref="K59:L59"/>
    <mergeCell ref="H60:I60"/>
    <mergeCell ref="K60:L60"/>
    <mergeCell ref="C7:D7"/>
    <mergeCell ref="C8:D8"/>
    <mergeCell ref="C55:L55"/>
    <mergeCell ref="C57:D57"/>
    <mergeCell ref="H57:I57"/>
    <mergeCell ref="K57:L57"/>
    <mergeCell ref="C6:D6"/>
    <mergeCell ref="B1:F1"/>
    <mergeCell ref="B2:D2"/>
    <mergeCell ref="E2:F2"/>
    <mergeCell ref="I2:K2"/>
    <mergeCell ref="C4:L4"/>
  </mergeCells>
  <conditionalFormatting sqref="F7:L53 F58:L66">
    <cfRule type="cellIs" dxfId="11" priority="1" operator="equal">
      <formula>0</formula>
    </cfRule>
  </conditionalFormatting>
  <hyperlinks>
    <hyperlink ref="I67" r:id="rId1"/>
  </hyperlinks>
  <printOptions horizontalCentered="1"/>
  <pageMargins left="0.19685039370078741" right="0.19685039370078741" top="0.19685039370078741" bottom="0.19685039370078741" header="0" footer="0"/>
  <pageSetup paperSize="9" orientation="portrait" verticalDpi="1200" r:id="rId2"/>
  <drawing r:id="rId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olha16">
    <tabColor theme="3"/>
  </sheetPr>
  <dimension ref="A1:AO69"/>
  <sheetViews>
    <sheetView zoomScaleNormal="100" workbookViewId="0"/>
  </sheetViews>
  <sheetFormatPr defaultRowHeight="12.75" x14ac:dyDescent="0.2"/>
  <cols>
    <col min="1" max="1" width="1" style="372" customWidth="1"/>
    <col min="2" max="2" width="2.5703125" style="372" customWidth="1"/>
    <col min="3" max="3" width="2" style="372" customWidth="1"/>
    <col min="4" max="4" width="13.28515625" style="372" customWidth="1"/>
    <col min="5" max="5" width="6.28515625" style="372" customWidth="1"/>
    <col min="6" max="8" width="7.140625" style="372" customWidth="1"/>
    <col min="9" max="9" width="6.42578125" style="372" customWidth="1"/>
    <col min="10" max="10" width="6.5703125" style="372" customWidth="1"/>
    <col min="11" max="11" width="7.28515625" style="372" customWidth="1"/>
    <col min="12" max="12" width="28.42578125" style="372" customWidth="1"/>
    <col min="13" max="13" width="2.5703125" style="372" customWidth="1"/>
    <col min="14" max="14" width="1" style="372" customWidth="1"/>
    <col min="15" max="29" width="9.140625" style="372"/>
    <col min="30" max="30" width="15.140625" style="372" customWidth="1"/>
    <col min="31" max="34" width="6.42578125" style="372" customWidth="1"/>
    <col min="35" max="36" width="2.140625" style="372" customWidth="1"/>
    <col min="37" max="38" width="6.42578125" style="372" customWidth="1"/>
    <col min="39" max="39" width="15.140625" style="372" customWidth="1"/>
    <col min="40" max="41" width="6.42578125" style="372" customWidth="1"/>
    <col min="42" max="16384" width="9.140625" style="372"/>
  </cols>
  <sheetData>
    <row r="1" spans="1:41" ht="13.5" customHeight="1" x14ac:dyDescent="0.2">
      <c r="A1" s="367"/>
      <c r="B1" s="371"/>
      <c r="C1" s="371"/>
      <c r="D1" s="371"/>
      <c r="E1" s="371"/>
      <c r="F1" s="368"/>
      <c r="G1" s="368"/>
      <c r="H1" s="368"/>
      <c r="I1" s="368"/>
      <c r="J1" s="368"/>
      <c r="K1" s="368"/>
      <c r="L1" s="1565" t="s">
        <v>337</v>
      </c>
      <c r="M1" s="1565"/>
      <c r="N1" s="367"/>
    </row>
    <row r="2" spans="1:41" ht="6" customHeight="1" x14ac:dyDescent="0.2">
      <c r="A2" s="367"/>
      <c r="B2" s="1665"/>
      <c r="C2" s="1666"/>
      <c r="D2" s="1666"/>
      <c r="E2" s="491"/>
      <c r="F2" s="491"/>
      <c r="G2" s="491"/>
      <c r="H2" s="491"/>
      <c r="I2" s="491"/>
      <c r="J2" s="491"/>
      <c r="K2" s="491"/>
      <c r="L2" s="424"/>
      <c r="M2" s="377"/>
      <c r="N2" s="367"/>
      <c r="O2" s="434"/>
      <c r="P2" s="434"/>
      <c r="Q2" s="434"/>
      <c r="R2" s="434"/>
      <c r="S2" s="434"/>
      <c r="T2" s="434"/>
      <c r="U2" s="434"/>
      <c r="V2" s="434"/>
      <c r="W2" s="434"/>
      <c r="X2" s="434"/>
      <c r="Y2" s="434"/>
      <c r="Z2" s="434"/>
      <c r="AA2" s="434"/>
      <c r="AB2" s="434"/>
      <c r="AC2" s="434"/>
      <c r="AD2" s="434"/>
      <c r="AE2" s="434"/>
      <c r="AF2" s="434"/>
      <c r="AG2" s="434"/>
      <c r="AH2" s="434"/>
      <c r="AI2" s="434"/>
      <c r="AJ2" s="434"/>
      <c r="AK2" s="434"/>
      <c r="AL2" s="434"/>
      <c r="AM2" s="434"/>
      <c r="AN2" s="434"/>
      <c r="AO2" s="434"/>
    </row>
    <row r="3" spans="1:41" ht="11.25" customHeight="1" thickBot="1" x14ac:dyDescent="0.25">
      <c r="A3" s="367"/>
      <c r="B3" s="435"/>
      <c r="C3" s="377"/>
      <c r="D3" s="377"/>
      <c r="E3" s="377"/>
      <c r="F3" s="377"/>
      <c r="G3" s="377"/>
      <c r="H3" s="377"/>
      <c r="I3" s="377"/>
      <c r="J3" s="377"/>
      <c r="K3" s="377"/>
      <c r="L3" s="516" t="s">
        <v>73</v>
      </c>
      <c r="M3" s="377"/>
      <c r="N3" s="367"/>
      <c r="O3" s="434"/>
      <c r="P3" s="434"/>
      <c r="Q3" s="434"/>
      <c r="R3" s="434"/>
      <c r="S3" s="434"/>
      <c r="T3" s="434"/>
      <c r="U3" s="434"/>
      <c r="V3" s="434"/>
      <c r="W3" s="434"/>
      <c r="X3" s="434"/>
      <c r="Y3" s="434"/>
      <c r="Z3" s="434"/>
      <c r="AA3" s="434"/>
      <c r="AB3" s="434"/>
      <c r="AC3" s="434"/>
      <c r="AD3" s="434"/>
      <c r="AE3" s="434"/>
      <c r="AF3" s="434"/>
      <c r="AG3" s="434"/>
      <c r="AH3" s="434"/>
      <c r="AI3" s="434"/>
      <c r="AJ3" s="434"/>
      <c r="AK3" s="434"/>
      <c r="AL3" s="434"/>
      <c r="AM3" s="434"/>
      <c r="AN3" s="434"/>
      <c r="AO3" s="434"/>
    </row>
    <row r="4" spans="1:41" s="381" customFormat="1" ht="13.5" customHeight="1" thickBot="1" x14ac:dyDescent="0.25">
      <c r="A4" s="379"/>
      <c r="B4" s="510"/>
      <c r="C4" s="1667" t="s">
        <v>133</v>
      </c>
      <c r="D4" s="1668"/>
      <c r="E4" s="1668"/>
      <c r="F4" s="1668"/>
      <c r="G4" s="1668"/>
      <c r="H4" s="1668"/>
      <c r="I4" s="1668"/>
      <c r="J4" s="1668"/>
      <c r="K4" s="1668"/>
      <c r="L4" s="1669"/>
      <c r="M4" s="377"/>
      <c r="N4" s="379"/>
      <c r="O4" s="566"/>
      <c r="P4" s="566"/>
      <c r="Q4" s="566"/>
      <c r="R4" s="566"/>
      <c r="S4" s="566"/>
      <c r="T4" s="566"/>
      <c r="U4" s="566"/>
      <c r="V4" s="566"/>
      <c r="W4" s="566"/>
      <c r="X4" s="566"/>
      <c r="Y4" s="566"/>
      <c r="Z4" s="566"/>
      <c r="AA4" s="566"/>
      <c r="AB4" s="566"/>
      <c r="AC4" s="566"/>
      <c r="AD4" s="675"/>
      <c r="AE4" s="675"/>
      <c r="AF4" s="675"/>
      <c r="AG4" s="675"/>
      <c r="AH4" s="675"/>
      <c r="AI4" s="675"/>
      <c r="AJ4" s="675"/>
      <c r="AK4" s="675"/>
      <c r="AL4" s="675"/>
      <c r="AM4" s="675"/>
      <c r="AN4" s="675"/>
      <c r="AO4" s="675"/>
    </row>
    <row r="5" spans="1:41" s="681" customFormat="1" x14ac:dyDescent="0.2">
      <c r="B5" s="682"/>
      <c r="C5" s="1670" t="s">
        <v>134</v>
      </c>
      <c r="D5" s="1670"/>
      <c r="E5" s="520"/>
      <c r="F5" s="474"/>
      <c r="G5" s="474"/>
      <c r="H5" s="474"/>
      <c r="I5" s="474"/>
      <c r="J5" s="474"/>
      <c r="K5" s="474"/>
      <c r="L5" s="425"/>
      <c r="M5" s="425"/>
      <c r="N5" s="685"/>
      <c r="O5" s="683"/>
      <c r="P5" s="683"/>
      <c r="Q5" s="683"/>
      <c r="R5" s="683"/>
      <c r="S5" s="683"/>
      <c r="T5" s="683"/>
      <c r="U5" s="683"/>
      <c r="V5" s="683"/>
      <c r="W5" s="683"/>
      <c r="X5" s="683"/>
      <c r="Y5" s="683"/>
      <c r="Z5" s="683"/>
      <c r="AA5" s="683"/>
      <c r="AB5" s="683"/>
      <c r="AC5" s="683"/>
      <c r="AD5" s="684"/>
      <c r="AE5" s="684"/>
      <c r="AF5" s="684"/>
      <c r="AG5" s="684"/>
      <c r="AH5" s="684"/>
      <c r="AI5" s="684"/>
      <c r="AJ5" s="684"/>
      <c r="AK5" s="684"/>
      <c r="AL5" s="684"/>
      <c r="AM5" s="684"/>
      <c r="AO5" s="684"/>
    </row>
    <row r="6" spans="1:41" ht="13.5" customHeight="1" x14ac:dyDescent="0.2">
      <c r="A6" s="367"/>
      <c r="B6" s="435"/>
      <c r="C6" s="1670"/>
      <c r="D6" s="1670"/>
      <c r="E6" s="1673">
        <v>2016</v>
      </c>
      <c r="F6" s="1673"/>
      <c r="G6" s="1673"/>
      <c r="H6" s="1673"/>
      <c r="I6" s="1673"/>
      <c r="J6" s="1673"/>
      <c r="K6" s="1671" t="str">
        <f xml:space="preserve"> CONCATENATE("valor médio de ",J7,F6)</f>
        <v>valor médio de set.</v>
      </c>
      <c r="L6" s="474"/>
      <c r="M6" s="425"/>
      <c r="N6" s="515"/>
      <c r="O6" s="434"/>
      <c r="P6" s="434"/>
      <c r="Q6" s="434"/>
      <c r="R6" s="434"/>
      <c r="S6" s="434"/>
      <c r="T6" s="434"/>
      <c r="U6" s="434"/>
      <c r="V6" s="434"/>
      <c r="W6" s="434"/>
      <c r="X6" s="434"/>
      <c r="Y6" s="434"/>
      <c r="Z6" s="434"/>
      <c r="AA6" s="434"/>
      <c r="AB6" s="434"/>
      <c r="AC6" s="434"/>
      <c r="AD6" s="676"/>
      <c r="AE6" s="688" t="s">
        <v>350</v>
      </c>
      <c r="AF6" s="688"/>
      <c r="AG6" s="688" t="s">
        <v>351</v>
      </c>
      <c r="AH6" s="688"/>
      <c r="AI6" s="676"/>
      <c r="AJ6" s="676"/>
      <c r="AK6" s="676"/>
      <c r="AL6" s="676"/>
      <c r="AM6" s="676"/>
      <c r="AN6" s="689" t="str">
        <f>VLOOKUP(AI8,AJ8:AK9,2,FALSE)</f>
        <v>beneficiário</v>
      </c>
      <c r="AO6" s="688"/>
    </row>
    <row r="7" spans="1:41" ht="13.5" customHeight="1" x14ac:dyDescent="0.2">
      <c r="A7" s="367"/>
      <c r="B7" s="435"/>
      <c r="C7" s="413"/>
      <c r="D7" s="413"/>
      <c r="E7" s="1071" t="s">
        <v>102</v>
      </c>
      <c r="F7" s="1071" t="s">
        <v>101</v>
      </c>
      <c r="G7" s="1071" t="s">
        <v>100</v>
      </c>
      <c r="H7" s="1071" t="s">
        <v>99</v>
      </c>
      <c r="I7" s="1071" t="s">
        <v>98</v>
      </c>
      <c r="J7" s="1071" t="s">
        <v>97</v>
      </c>
      <c r="K7" s="1672" t="e">
        <f xml:space="preserve"> CONCATENATE("valor médio de ",#REF!,#REF!)</f>
        <v>#REF!</v>
      </c>
      <c r="L7" s="425"/>
      <c r="M7" s="472"/>
      <c r="N7" s="515"/>
      <c r="O7" s="434"/>
      <c r="P7" s="434"/>
      <c r="Q7" s="434"/>
      <c r="R7" s="434"/>
      <c r="S7" s="434"/>
      <c r="T7" s="434"/>
      <c r="U7" s="434"/>
      <c r="V7" s="434"/>
      <c r="W7" s="434"/>
      <c r="X7" s="434"/>
      <c r="Y7" s="434"/>
      <c r="Z7" s="434"/>
      <c r="AA7" s="434"/>
      <c r="AB7" s="434"/>
      <c r="AC7" s="434"/>
      <c r="AD7" s="676"/>
      <c r="AE7" s="677" t="s">
        <v>352</v>
      </c>
      <c r="AF7" s="676" t="s">
        <v>68</v>
      </c>
      <c r="AG7" s="677" t="s">
        <v>352</v>
      </c>
      <c r="AH7" s="676" t="s">
        <v>68</v>
      </c>
      <c r="AI7" s="678"/>
      <c r="AJ7" s="676"/>
      <c r="AK7" s="676"/>
      <c r="AL7" s="676"/>
      <c r="AM7" s="676"/>
      <c r="AN7" s="677" t="s">
        <v>352</v>
      </c>
      <c r="AO7" s="676" t="s">
        <v>68</v>
      </c>
    </row>
    <row r="8" spans="1:41" s="615" customFormat="1" x14ac:dyDescent="0.2">
      <c r="A8" s="611"/>
      <c r="B8" s="612"/>
      <c r="C8" s="613" t="s">
        <v>68</v>
      </c>
      <c r="D8" s="614"/>
      <c r="E8" s="345">
        <v>95412</v>
      </c>
      <c r="F8" s="345">
        <v>96341</v>
      </c>
      <c r="G8" s="345">
        <v>96731</v>
      </c>
      <c r="H8" s="345">
        <v>97434</v>
      </c>
      <c r="I8" s="345">
        <v>98043</v>
      </c>
      <c r="J8" s="345">
        <v>97246</v>
      </c>
      <c r="K8" s="690">
        <v>254.59</v>
      </c>
      <c r="L8" s="616"/>
      <c r="M8" s="617"/>
      <c r="N8" s="611"/>
      <c r="O8" s="725"/>
      <c r="P8" s="724"/>
      <c r="Q8" s="725"/>
      <c r="R8" s="725"/>
      <c r="S8" s="618"/>
      <c r="T8" s="618"/>
      <c r="U8" s="618"/>
      <c r="V8" s="618"/>
      <c r="W8" s="618"/>
      <c r="X8" s="618"/>
      <c r="Y8" s="618"/>
      <c r="Z8" s="618"/>
      <c r="AA8" s="618"/>
      <c r="AB8" s="618"/>
      <c r="AC8" s="618"/>
      <c r="AD8" s="675" t="str">
        <f>+C9</f>
        <v>Aveiro</v>
      </c>
      <c r="AE8" s="679">
        <f>+K9</f>
        <v>253.51</v>
      </c>
      <c r="AF8" s="679">
        <f>+$K$8</f>
        <v>254.59</v>
      </c>
      <c r="AG8" s="679">
        <f>+K46</f>
        <v>119.22440119219701</v>
      </c>
      <c r="AH8" s="679">
        <f t="shared" ref="AH8:AH27" si="0">+$K$45</f>
        <v>112.34</v>
      </c>
      <c r="AI8" s="675">
        <v>2</v>
      </c>
      <c r="AJ8" s="675">
        <v>1</v>
      </c>
      <c r="AK8" s="675" t="s">
        <v>350</v>
      </c>
      <c r="AL8" s="675"/>
      <c r="AM8" s="675" t="str">
        <f>+AD8</f>
        <v>Aveiro</v>
      </c>
      <c r="AN8" s="680">
        <f>INDEX($AD$7:$AH$27,MATCH($AM8,$AD$7:$AD$27,0),MATCH(AN$7,$AD$7:$AH$7,0)+2*($AI$8-1))</f>
        <v>119.22440119219701</v>
      </c>
      <c r="AO8" s="680">
        <f>INDEX($AD$7:$AH$27,MATCH($AM8,$AD$7:$AD$27,0),MATCH(AO$7,$AD$7:$AH$7,0)+2*($AI$8-1))</f>
        <v>112.34</v>
      </c>
    </row>
    <row r="9" spans="1:41" x14ac:dyDescent="0.2">
      <c r="A9" s="367"/>
      <c r="B9" s="435"/>
      <c r="C9" s="77" t="s">
        <v>62</v>
      </c>
      <c r="D9" s="375"/>
      <c r="E9" s="298">
        <v>4966</v>
      </c>
      <c r="F9" s="298">
        <v>5025</v>
      </c>
      <c r="G9" s="298">
        <v>5057</v>
      </c>
      <c r="H9" s="298">
        <v>5172</v>
      </c>
      <c r="I9" s="298">
        <v>5189</v>
      </c>
      <c r="J9" s="298">
        <v>5207</v>
      </c>
      <c r="K9" s="691">
        <v>253.51</v>
      </c>
      <c r="L9" s="425"/>
      <c r="M9" s="472"/>
      <c r="N9" s="367"/>
      <c r="O9" s="434"/>
      <c r="P9" s="434"/>
      <c r="Q9" s="434"/>
      <c r="R9" s="434"/>
      <c r="S9" s="434"/>
      <c r="T9" s="434"/>
      <c r="U9" s="434"/>
      <c r="V9" s="434"/>
      <c r="W9" s="434"/>
      <c r="X9" s="434"/>
      <c r="Y9" s="434"/>
      <c r="Z9" s="434"/>
      <c r="AA9" s="434"/>
      <c r="AB9" s="434"/>
      <c r="AC9" s="434"/>
      <c r="AD9" s="675" t="str">
        <f t="shared" ref="AD9:AD26" si="1">+C10</f>
        <v>Beja</v>
      </c>
      <c r="AE9" s="679">
        <f t="shared" ref="AE9:AE26" si="2">+K10</f>
        <v>308.81</v>
      </c>
      <c r="AF9" s="679">
        <f t="shared" ref="AF9:AF27" si="3">+$K$8</f>
        <v>254.59</v>
      </c>
      <c r="AG9" s="679">
        <f t="shared" ref="AG9:AG26" si="4">+K47</f>
        <v>111.071957011259</v>
      </c>
      <c r="AH9" s="679">
        <f t="shared" si="0"/>
        <v>112.34</v>
      </c>
      <c r="AI9" s="676"/>
      <c r="AJ9" s="676">
        <v>2</v>
      </c>
      <c r="AK9" s="676" t="s">
        <v>351</v>
      </c>
      <c r="AL9" s="676"/>
      <c r="AM9" s="675" t="str">
        <f t="shared" ref="AM9:AM27" si="5">+AD9</f>
        <v>Beja</v>
      </c>
      <c r="AN9" s="680">
        <f t="shared" ref="AN9:AO27" si="6">INDEX($AD$7:$AH$27,MATCH($AM9,$AD$7:$AD$27,0),MATCH(AN$7,$AD$7:$AH$7,0)+2*($AI$8-1))</f>
        <v>111.071957011259</v>
      </c>
      <c r="AO9" s="680">
        <f t="shared" si="6"/>
        <v>112.34</v>
      </c>
    </row>
    <row r="10" spans="1:41" x14ac:dyDescent="0.2">
      <c r="A10" s="367"/>
      <c r="B10" s="435"/>
      <c r="C10" s="77" t="s">
        <v>55</v>
      </c>
      <c r="D10" s="375"/>
      <c r="E10" s="298">
        <v>1703</v>
      </c>
      <c r="F10" s="298">
        <v>1742</v>
      </c>
      <c r="G10" s="298">
        <v>1743</v>
      </c>
      <c r="H10" s="298">
        <v>1769</v>
      </c>
      <c r="I10" s="298">
        <v>1781</v>
      </c>
      <c r="J10" s="298">
        <v>1757</v>
      </c>
      <c r="K10" s="691">
        <v>308.81</v>
      </c>
      <c r="L10" s="425"/>
      <c r="M10" s="472"/>
      <c r="N10" s="367"/>
      <c r="O10" s="434"/>
      <c r="P10" s="434"/>
      <c r="Q10" s="434"/>
      <c r="R10" s="434"/>
      <c r="S10" s="434"/>
      <c r="T10" s="434"/>
      <c r="U10" s="434"/>
      <c r="V10" s="434"/>
      <c r="W10" s="434"/>
      <c r="X10" s="434"/>
      <c r="Y10" s="434"/>
      <c r="Z10" s="434"/>
      <c r="AA10" s="434"/>
      <c r="AB10" s="434"/>
      <c r="AC10" s="434"/>
      <c r="AD10" s="675" t="str">
        <f t="shared" si="1"/>
        <v>Braga</v>
      </c>
      <c r="AE10" s="679">
        <f t="shared" si="2"/>
        <v>242.38</v>
      </c>
      <c r="AF10" s="679">
        <f t="shared" si="3"/>
        <v>254.59</v>
      </c>
      <c r="AG10" s="679">
        <f t="shared" si="4"/>
        <v>116.963747686613</v>
      </c>
      <c r="AH10" s="679">
        <f t="shared" si="0"/>
        <v>112.34</v>
      </c>
      <c r="AI10" s="676"/>
      <c r="AJ10" s="676"/>
      <c r="AK10" s="676"/>
      <c r="AL10" s="676"/>
      <c r="AM10" s="675" t="str">
        <f t="shared" si="5"/>
        <v>Braga</v>
      </c>
      <c r="AN10" s="680">
        <f t="shared" si="6"/>
        <v>116.963747686613</v>
      </c>
      <c r="AO10" s="680">
        <f t="shared" si="6"/>
        <v>112.34</v>
      </c>
    </row>
    <row r="11" spans="1:41" x14ac:dyDescent="0.2">
      <c r="A11" s="367"/>
      <c r="B11" s="435"/>
      <c r="C11" s="77" t="s">
        <v>64</v>
      </c>
      <c r="D11" s="375"/>
      <c r="E11" s="298">
        <v>3177</v>
      </c>
      <c r="F11" s="298">
        <v>3184</v>
      </c>
      <c r="G11" s="298">
        <v>3148</v>
      </c>
      <c r="H11" s="298">
        <v>3198</v>
      </c>
      <c r="I11" s="298">
        <v>3216</v>
      </c>
      <c r="J11" s="298">
        <v>3131</v>
      </c>
      <c r="K11" s="691">
        <v>242.38</v>
      </c>
      <c r="L11" s="425"/>
      <c r="M11" s="472"/>
      <c r="N11" s="367"/>
      <c r="O11" s="434"/>
      <c r="P11" s="434"/>
      <c r="Q11" s="434"/>
      <c r="R11" s="434"/>
      <c r="S11" s="434"/>
      <c r="T11" s="434"/>
      <c r="U11" s="434"/>
      <c r="V11" s="434"/>
      <c r="W11" s="434"/>
      <c r="X11" s="434"/>
      <c r="Y11" s="434"/>
      <c r="Z11" s="434"/>
      <c r="AA11" s="434"/>
      <c r="AB11" s="434"/>
      <c r="AC11" s="434"/>
      <c r="AD11" s="675" t="str">
        <f t="shared" si="1"/>
        <v>Bragança</v>
      </c>
      <c r="AE11" s="679">
        <f t="shared" si="2"/>
        <v>258.33</v>
      </c>
      <c r="AF11" s="679">
        <f t="shared" si="3"/>
        <v>254.59</v>
      </c>
      <c r="AG11" s="679">
        <f t="shared" si="4"/>
        <v>118.552222222222</v>
      </c>
      <c r="AH11" s="679">
        <f t="shared" si="0"/>
        <v>112.34</v>
      </c>
      <c r="AI11" s="676"/>
      <c r="AJ11" s="676"/>
      <c r="AK11" s="676"/>
      <c r="AL11" s="676"/>
      <c r="AM11" s="675" t="str">
        <f t="shared" si="5"/>
        <v>Bragança</v>
      </c>
      <c r="AN11" s="680">
        <f t="shared" si="6"/>
        <v>118.552222222222</v>
      </c>
      <c r="AO11" s="680">
        <f t="shared" si="6"/>
        <v>112.34</v>
      </c>
    </row>
    <row r="12" spans="1:41" x14ac:dyDescent="0.2">
      <c r="A12" s="367"/>
      <c r="B12" s="435"/>
      <c r="C12" s="77" t="s">
        <v>66</v>
      </c>
      <c r="D12" s="375"/>
      <c r="E12" s="298">
        <v>853</v>
      </c>
      <c r="F12" s="298">
        <v>877</v>
      </c>
      <c r="G12" s="298">
        <v>900</v>
      </c>
      <c r="H12" s="298">
        <v>903</v>
      </c>
      <c r="I12" s="298">
        <v>896</v>
      </c>
      <c r="J12" s="298">
        <v>888</v>
      </c>
      <c r="K12" s="691">
        <v>258.33</v>
      </c>
      <c r="L12" s="425"/>
      <c r="M12" s="472"/>
      <c r="N12" s="367"/>
      <c r="AD12" s="675" t="str">
        <f t="shared" si="1"/>
        <v>Castelo Branco</v>
      </c>
      <c r="AE12" s="679">
        <f t="shared" si="2"/>
        <v>247.91</v>
      </c>
      <c r="AF12" s="679">
        <f t="shared" si="3"/>
        <v>254.59</v>
      </c>
      <c r="AG12" s="679">
        <f t="shared" si="4"/>
        <v>112.121077610274</v>
      </c>
      <c r="AH12" s="679">
        <f t="shared" si="0"/>
        <v>112.34</v>
      </c>
      <c r="AI12" s="678"/>
      <c r="AJ12" s="678"/>
      <c r="AK12" s="678"/>
      <c r="AL12" s="678"/>
      <c r="AM12" s="675" t="str">
        <f t="shared" si="5"/>
        <v>Castelo Branco</v>
      </c>
      <c r="AN12" s="680">
        <f t="shared" si="6"/>
        <v>112.121077610274</v>
      </c>
      <c r="AO12" s="680">
        <f t="shared" si="6"/>
        <v>112.34</v>
      </c>
    </row>
    <row r="13" spans="1:41" x14ac:dyDescent="0.2">
      <c r="A13" s="367"/>
      <c r="B13" s="435"/>
      <c r="C13" s="77" t="s">
        <v>75</v>
      </c>
      <c r="D13" s="375"/>
      <c r="E13" s="298">
        <v>1568</v>
      </c>
      <c r="F13" s="298">
        <v>1592</v>
      </c>
      <c r="G13" s="298">
        <v>1564</v>
      </c>
      <c r="H13" s="298">
        <v>1591</v>
      </c>
      <c r="I13" s="298">
        <v>1628</v>
      </c>
      <c r="J13" s="298">
        <v>1622</v>
      </c>
      <c r="K13" s="691">
        <v>247.91</v>
      </c>
      <c r="L13" s="425"/>
      <c r="M13" s="472"/>
      <c r="N13" s="367"/>
      <c r="AD13" s="675" t="str">
        <f t="shared" si="1"/>
        <v>Coimbra</v>
      </c>
      <c r="AE13" s="679">
        <f t="shared" si="2"/>
        <v>222.65</v>
      </c>
      <c r="AF13" s="679">
        <f t="shared" si="3"/>
        <v>254.59</v>
      </c>
      <c r="AG13" s="679">
        <f t="shared" si="4"/>
        <v>122.20855088153399</v>
      </c>
      <c r="AH13" s="679">
        <f t="shared" si="0"/>
        <v>112.34</v>
      </c>
      <c r="AI13" s="678"/>
      <c r="AJ13" s="678"/>
      <c r="AK13" s="678"/>
      <c r="AL13" s="678"/>
      <c r="AM13" s="675" t="str">
        <f t="shared" si="5"/>
        <v>Coimbra</v>
      </c>
      <c r="AN13" s="680">
        <f t="shared" si="6"/>
        <v>122.20855088153399</v>
      </c>
      <c r="AO13" s="680">
        <f t="shared" si="6"/>
        <v>112.34</v>
      </c>
    </row>
    <row r="14" spans="1:41" x14ac:dyDescent="0.2">
      <c r="A14" s="367"/>
      <c r="B14" s="435"/>
      <c r="C14" s="77" t="s">
        <v>61</v>
      </c>
      <c r="D14" s="375"/>
      <c r="E14" s="298">
        <v>3538</v>
      </c>
      <c r="F14" s="298">
        <v>3592</v>
      </c>
      <c r="G14" s="298">
        <v>3562</v>
      </c>
      <c r="H14" s="298">
        <v>3601</v>
      </c>
      <c r="I14" s="298">
        <v>3534</v>
      </c>
      <c r="J14" s="298">
        <v>3549</v>
      </c>
      <c r="K14" s="691">
        <v>222.65</v>
      </c>
      <c r="L14" s="425"/>
      <c r="M14" s="472"/>
      <c r="N14" s="367"/>
      <c r="AD14" s="675" t="str">
        <f t="shared" si="1"/>
        <v>Évora</v>
      </c>
      <c r="AE14" s="679">
        <f t="shared" si="2"/>
        <v>276.58</v>
      </c>
      <c r="AF14" s="679">
        <f t="shared" si="3"/>
        <v>254.59</v>
      </c>
      <c r="AG14" s="679">
        <f t="shared" si="4"/>
        <v>109.574173959162</v>
      </c>
      <c r="AH14" s="679">
        <f t="shared" si="0"/>
        <v>112.34</v>
      </c>
      <c r="AI14" s="678"/>
      <c r="AJ14" s="678"/>
      <c r="AK14" s="678"/>
      <c r="AL14" s="678"/>
      <c r="AM14" s="675" t="str">
        <f t="shared" si="5"/>
        <v>Évora</v>
      </c>
      <c r="AN14" s="680">
        <f t="shared" si="6"/>
        <v>109.574173959162</v>
      </c>
      <c r="AO14" s="680">
        <f t="shared" si="6"/>
        <v>112.34</v>
      </c>
    </row>
    <row r="15" spans="1:41" x14ac:dyDescent="0.2">
      <c r="A15" s="367"/>
      <c r="B15" s="435"/>
      <c r="C15" s="77" t="s">
        <v>56</v>
      </c>
      <c r="D15" s="375"/>
      <c r="E15" s="298">
        <v>1462</v>
      </c>
      <c r="F15" s="298">
        <v>1506</v>
      </c>
      <c r="G15" s="298">
        <v>1502</v>
      </c>
      <c r="H15" s="298">
        <v>1538</v>
      </c>
      <c r="I15" s="298">
        <v>1525</v>
      </c>
      <c r="J15" s="298">
        <v>1498</v>
      </c>
      <c r="K15" s="691">
        <v>276.58</v>
      </c>
      <c r="L15" s="425"/>
      <c r="M15" s="472"/>
      <c r="N15" s="367"/>
      <c r="AD15" s="675" t="str">
        <f t="shared" si="1"/>
        <v>Faro</v>
      </c>
      <c r="AE15" s="679">
        <f t="shared" si="2"/>
        <v>246.61</v>
      </c>
      <c r="AF15" s="679">
        <f t="shared" si="3"/>
        <v>254.59</v>
      </c>
      <c r="AG15" s="679">
        <f t="shared" si="4"/>
        <v>116.08625676340399</v>
      </c>
      <c r="AH15" s="679">
        <f t="shared" si="0"/>
        <v>112.34</v>
      </c>
      <c r="AI15" s="678"/>
      <c r="AJ15" s="678"/>
      <c r="AK15" s="678"/>
      <c r="AL15" s="678"/>
      <c r="AM15" s="675" t="str">
        <f t="shared" si="5"/>
        <v>Faro</v>
      </c>
      <c r="AN15" s="680">
        <f t="shared" si="6"/>
        <v>116.08625676340399</v>
      </c>
      <c r="AO15" s="680">
        <f t="shared" si="6"/>
        <v>112.34</v>
      </c>
    </row>
    <row r="16" spans="1:41" x14ac:dyDescent="0.2">
      <c r="A16" s="367"/>
      <c r="B16" s="435"/>
      <c r="C16" s="77" t="s">
        <v>74</v>
      </c>
      <c r="D16" s="375"/>
      <c r="E16" s="298">
        <v>3009</v>
      </c>
      <c r="F16" s="298">
        <v>2960</v>
      </c>
      <c r="G16" s="298">
        <v>2962</v>
      </c>
      <c r="H16" s="298">
        <v>2940</v>
      </c>
      <c r="I16" s="298">
        <v>2934</v>
      </c>
      <c r="J16" s="298">
        <v>2871</v>
      </c>
      <c r="K16" s="691">
        <v>246.61</v>
      </c>
      <c r="L16" s="425"/>
      <c r="M16" s="472"/>
      <c r="N16" s="367"/>
      <c r="AD16" s="675" t="str">
        <f t="shared" si="1"/>
        <v>Guarda</v>
      </c>
      <c r="AE16" s="679">
        <f t="shared" si="2"/>
        <v>256.77</v>
      </c>
      <c r="AF16" s="679">
        <f t="shared" si="3"/>
        <v>254.59</v>
      </c>
      <c r="AG16" s="679">
        <f t="shared" si="4"/>
        <v>109.893252974327</v>
      </c>
      <c r="AH16" s="679">
        <f t="shared" si="0"/>
        <v>112.34</v>
      </c>
      <c r="AI16" s="678"/>
      <c r="AJ16" s="678"/>
      <c r="AK16" s="678"/>
      <c r="AL16" s="678"/>
      <c r="AM16" s="675" t="str">
        <f t="shared" si="5"/>
        <v>Guarda</v>
      </c>
      <c r="AN16" s="680">
        <f t="shared" si="6"/>
        <v>109.893252974327</v>
      </c>
      <c r="AO16" s="680">
        <f t="shared" si="6"/>
        <v>112.34</v>
      </c>
    </row>
    <row r="17" spans="1:41" x14ac:dyDescent="0.2">
      <c r="A17" s="367"/>
      <c r="B17" s="435"/>
      <c r="C17" s="77" t="s">
        <v>76</v>
      </c>
      <c r="D17" s="375"/>
      <c r="E17" s="298">
        <v>1299</v>
      </c>
      <c r="F17" s="298">
        <v>1302</v>
      </c>
      <c r="G17" s="298">
        <v>1298</v>
      </c>
      <c r="H17" s="298">
        <v>1319</v>
      </c>
      <c r="I17" s="298">
        <v>1335</v>
      </c>
      <c r="J17" s="298">
        <v>1367</v>
      </c>
      <c r="K17" s="691">
        <v>256.77</v>
      </c>
      <c r="L17" s="425"/>
      <c r="M17" s="472"/>
      <c r="N17" s="367"/>
      <c r="AD17" s="675" t="str">
        <f t="shared" si="1"/>
        <v>Leiria</v>
      </c>
      <c r="AE17" s="679">
        <f t="shared" si="2"/>
        <v>239.91</v>
      </c>
      <c r="AF17" s="679">
        <f t="shared" si="3"/>
        <v>254.59</v>
      </c>
      <c r="AG17" s="679">
        <f t="shared" si="4"/>
        <v>115.894384835479</v>
      </c>
      <c r="AH17" s="679">
        <f t="shared" si="0"/>
        <v>112.34</v>
      </c>
      <c r="AI17" s="678"/>
      <c r="AJ17" s="678"/>
      <c r="AK17" s="678"/>
      <c r="AL17" s="678"/>
      <c r="AM17" s="675" t="str">
        <f t="shared" si="5"/>
        <v>Leiria</v>
      </c>
      <c r="AN17" s="680">
        <f t="shared" si="6"/>
        <v>115.894384835479</v>
      </c>
      <c r="AO17" s="680">
        <f t="shared" si="6"/>
        <v>112.34</v>
      </c>
    </row>
    <row r="18" spans="1:41" x14ac:dyDescent="0.2">
      <c r="A18" s="367"/>
      <c r="B18" s="435"/>
      <c r="C18" s="77" t="s">
        <v>60</v>
      </c>
      <c r="D18" s="375"/>
      <c r="E18" s="298">
        <v>2086</v>
      </c>
      <c r="F18" s="298">
        <v>2119</v>
      </c>
      <c r="G18" s="298">
        <v>2144</v>
      </c>
      <c r="H18" s="298">
        <v>2122</v>
      </c>
      <c r="I18" s="298">
        <v>2056</v>
      </c>
      <c r="J18" s="298">
        <v>2028</v>
      </c>
      <c r="K18" s="691">
        <v>239.91</v>
      </c>
      <c r="L18" s="425"/>
      <c r="M18" s="472"/>
      <c r="N18" s="367"/>
      <c r="AD18" s="675" t="str">
        <f t="shared" si="1"/>
        <v>Lisboa</v>
      </c>
      <c r="AE18" s="679">
        <f t="shared" si="2"/>
        <v>257.77999999999997</v>
      </c>
      <c r="AF18" s="679">
        <f t="shared" si="3"/>
        <v>254.59</v>
      </c>
      <c r="AG18" s="679">
        <f t="shared" si="4"/>
        <v>115.92980410674301</v>
      </c>
      <c r="AH18" s="679">
        <f t="shared" si="0"/>
        <v>112.34</v>
      </c>
      <c r="AI18" s="678"/>
      <c r="AJ18" s="678"/>
      <c r="AK18" s="678"/>
      <c r="AL18" s="678"/>
      <c r="AM18" s="675" t="str">
        <f t="shared" si="5"/>
        <v>Lisboa</v>
      </c>
      <c r="AN18" s="680">
        <f t="shared" si="6"/>
        <v>115.92980410674301</v>
      </c>
      <c r="AO18" s="680">
        <f t="shared" si="6"/>
        <v>112.34</v>
      </c>
    </row>
    <row r="19" spans="1:41" x14ac:dyDescent="0.2">
      <c r="A19" s="367"/>
      <c r="B19" s="435"/>
      <c r="C19" s="77" t="s">
        <v>59</v>
      </c>
      <c r="D19" s="375"/>
      <c r="E19" s="298">
        <v>16646</v>
      </c>
      <c r="F19" s="298">
        <v>16643</v>
      </c>
      <c r="G19" s="298">
        <v>16748</v>
      </c>
      <c r="H19" s="298">
        <v>16711</v>
      </c>
      <c r="I19" s="298">
        <v>16850</v>
      </c>
      <c r="J19" s="298">
        <v>16676</v>
      </c>
      <c r="K19" s="691">
        <v>257.77999999999997</v>
      </c>
      <c r="L19" s="425"/>
      <c r="M19" s="472"/>
      <c r="N19" s="367"/>
      <c r="AD19" s="675" t="str">
        <f t="shared" si="1"/>
        <v>Portalegre</v>
      </c>
      <c r="AE19" s="679">
        <f t="shared" si="2"/>
        <v>293.69</v>
      </c>
      <c r="AF19" s="679">
        <f t="shared" si="3"/>
        <v>254.59</v>
      </c>
      <c r="AG19" s="679">
        <f t="shared" si="4"/>
        <v>113.129745539631</v>
      </c>
      <c r="AH19" s="679">
        <f t="shared" si="0"/>
        <v>112.34</v>
      </c>
      <c r="AI19" s="678"/>
      <c r="AJ19" s="678"/>
      <c r="AK19" s="678"/>
      <c r="AL19" s="678"/>
      <c r="AM19" s="675" t="str">
        <f t="shared" si="5"/>
        <v>Portalegre</v>
      </c>
      <c r="AN19" s="680">
        <f t="shared" si="6"/>
        <v>113.129745539631</v>
      </c>
      <c r="AO19" s="680">
        <f t="shared" si="6"/>
        <v>112.34</v>
      </c>
    </row>
    <row r="20" spans="1:41" x14ac:dyDescent="0.2">
      <c r="A20" s="367"/>
      <c r="B20" s="435"/>
      <c r="C20" s="77" t="s">
        <v>57</v>
      </c>
      <c r="D20" s="375"/>
      <c r="E20" s="298">
        <v>1208</v>
      </c>
      <c r="F20" s="298">
        <v>1259</v>
      </c>
      <c r="G20" s="298">
        <v>1268</v>
      </c>
      <c r="H20" s="298">
        <v>1285</v>
      </c>
      <c r="I20" s="298">
        <v>1289</v>
      </c>
      <c r="J20" s="298">
        <v>1317</v>
      </c>
      <c r="K20" s="691">
        <v>293.69</v>
      </c>
      <c r="L20" s="425"/>
      <c r="M20" s="472"/>
      <c r="N20" s="367"/>
      <c r="AD20" s="675" t="str">
        <f t="shared" si="1"/>
        <v>Porto</v>
      </c>
      <c r="AE20" s="679">
        <f t="shared" si="2"/>
        <v>249.96</v>
      </c>
      <c r="AF20" s="679">
        <f t="shared" si="3"/>
        <v>254.59</v>
      </c>
      <c r="AG20" s="679">
        <f t="shared" si="4"/>
        <v>114.05398313563001</v>
      </c>
      <c r="AH20" s="679">
        <f t="shared" si="0"/>
        <v>112.34</v>
      </c>
      <c r="AI20" s="678"/>
      <c r="AJ20" s="678"/>
      <c r="AK20" s="678"/>
      <c r="AL20" s="678"/>
      <c r="AM20" s="675" t="str">
        <f t="shared" si="5"/>
        <v>Porto</v>
      </c>
      <c r="AN20" s="680">
        <f t="shared" si="6"/>
        <v>114.05398313563001</v>
      </c>
      <c r="AO20" s="680">
        <f t="shared" si="6"/>
        <v>112.34</v>
      </c>
    </row>
    <row r="21" spans="1:41" x14ac:dyDescent="0.2">
      <c r="A21" s="367"/>
      <c r="B21" s="435"/>
      <c r="C21" s="77" t="s">
        <v>63</v>
      </c>
      <c r="D21" s="375"/>
      <c r="E21" s="298">
        <v>27875</v>
      </c>
      <c r="F21" s="298">
        <v>28173</v>
      </c>
      <c r="G21" s="298">
        <v>28156</v>
      </c>
      <c r="H21" s="298">
        <v>28575</v>
      </c>
      <c r="I21" s="298">
        <v>28983</v>
      </c>
      <c r="J21" s="298">
        <v>28748</v>
      </c>
      <c r="K21" s="691">
        <v>249.96</v>
      </c>
      <c r="L21" s="425"/>
      <c r="M21" s="472"/>
      <c r="N21" s="367"/>
      <c r="AD21" s="675" t="str">
        <f t="shared" si="1"/>
        <v>Santarém</v>
      </c>
      <c r="AE21" s="679">
        <f t="shared" si="2"/>
        <v>251.46</v>
      </c>
      <c r="AF21" s="679">
        <f t="shared" si="3"/>
        <v>254.59</v>
      </c>
      <c r="AG21" s="679">
        <f t="shared" si="4"/>
        <v>112.559476190476</v>
      </c>
      <c r="AH21" s="679">
        <f t="shared" si="0"/>
        <v>112.34</v>
      </c>
      <c r="AI21" s="678"/>
      <c r="AJ21" s="678"/>
      <c r="AK21" s="678"/>
      <c r="AL21" s="678"/>
      <c r="AM21" s="675" t="str">
        <f t="shared" si="5"/>
        <v>Santarém</v>
      </c>
      <c r="AN21" s="680">
        <f t="shared" si="6"/>
        <v>112.559476190476</v>
      </c>
      <c r="AO21" s="680">
        <f t="shared" si="6"/>
        <v>112.34</v>
      </c>
    </row>
    <row r="22" spans="1:41" x14ac:dyDescent="0.2">
      <c r="A22" s="367"/>
      <c r="B22" s="435"/>
      <c r="C22" s="77" t="s">
        <v>79</v>
      </c>
      <c r="D22" s="375"/>
      <c r="E22" s="298">
        <v>2564</v>
      </c>
      <c r="F22" s="298">
        <v>2650</v>
      </c>
      <c r="G22" s="298">
        <v>2713</v>
      </c>
      <c r="H22" s="298">
        <v>2651</v>
      </c>
      <c r="I22" s="298">
        <v>2619</v>
      </c>
      <c r="J22" s="298">
        <v>2538</v>
      </c>
      <c r="K22" s="691">
        <v>251.46</v>
      </c>
      <c r="L22" s="425"/>
      <c r="M22" s="472"/>
      <c r="N22" s="367"/>
      <c r="AD22" s="675" t="str">
        <f t="shared" si="1"/>
        <v>Setúbal</v>
      </c>
      <c r="AE22" s="679">
        <f t="shared" si="2"/>
        <v>269.49</v>
      </c>
      <c r="AF22" s="679">
        <f t="shared" si="3"/>
        <v>254.59</v>
      </c>
      <c r="AG22" s="679">
        <f t="shared" si="4"/>
        <v>120.99518082466599</v>
      </c>
      <c r="AH22" s="679">
        <f t="shared" si="0"/>
        <v>112.34</v>
      </c>
      <c r="AI22" s="678"/>
      <c r="AJ22" s="678"/>
      <c r="AK22" s="678"/>
      <c r="AL22" s="678"/>
      <c r="AM22" s="675" t="str">
        <f t="shared" si="5"/>
        <v>Setúbal</v>
      </c>
      <c r="AN22" s="680">
        <f t="shared" si="6"/>
        <v>120.99518082466599</v>
      </c>
      <c r="AO22" s="680">
        <f t="shared" si="6"/>
        <v>112.34</v>
      </c>
    </row>
    <row r="23" spans="1:41" x14ac:dyDescent="0.2">
      <c r="A23" s="367"/>
      <c r="B23" s="435"/>
      <c r="C23" s="77" t="s">
        <v>58</v>
      </c>
      <c r="D23" s="375"/>
      <c r="E23" s="298">
        <v>8293</v>
      </c>
      <c r="F23" s="298">
        <v>8316</v>
      </c>
      <c r="G23" s="298">
        <v>8498</v>
      </c>
      <c r="H23" s="298">
        <v>8592</v>
      </c>
      <c r="I23" s="298">
        <v>8625</v>
      </c>
      <c r="J23" s="298">
        <v>8506</v>
      </c>
      <c r="K23" s="691">
        <v>269.49</v>
      </c>
      <c r="L23" s="425"/>
      <c r="M23" s="472"/>
      <c r="N23" s="367"/>
      <c r="AD23" s="675" t="str">
        <f t="shared" si="1"/>
        <v>Viana do Castelo</v>
      </c>
      <c r="AE23" s="679">
        <f t="shared" si="2"/>
        <v>219.68</v>
      </c>
      <c r="AF23" s="679">
        <f t="shared" si="3"/>
        <v>254.59</v>
      </c>
      <c r="AG23" s="679">
        <f t="shared" si="4"/>
        <v>117.484417435038</v>
      </c>
      <c r="AH23" s="679">
        <f t="shared" si="0"/>
        <v>112.34</v>
      </c>
      <c r="AI23" s="678"/>
      <c r="AJ23" s="678"/>
      <c r="AK23" s="678"/>
      <c r="AL23" s="678"/>
      <c r="AM23" s="675" t="str">
        <f t="shared" si="5"/>
        <v>Viana do Castelo</v>
      </c>
      <c r="AN23" s="680">
        <f t="shared" si="6"/>
        <v>117.484417435038</v>
      </c>
      <c r="AO23" s="680">
        <f t="shared" si="6"/>
        <v>112.34</v>
      </c>
    </row>
    <row r="24" spans="1:41" x14ac:dyDescent="0.2">
      <c r="A24" s="367"/>
      <c r="B24" s="435"/>
      <c r="C24" s="77" t="s">
        <v>65</v>
      </c>
      <c r="D24" s="375"/>
      <c r="E24" s="298">
        <v>1276</v>
      </c>
      <c r="F24" s="298">
        <v>1300</v>
      </c>
      <c r="G24" s="298">
        <v>1297</v>
      </c>
      <c r="H24" s="298">
        <v>1269</v>
      </c>
      <c r="I24" s="298">
        <v>1277</v>
      </c>
      <c r="J24" s="298">
        <v>1276</v>
      </c>
      <c r="K24" s="691">
        <v>219.68</v>
      </c>
      <c r="L24" s="425"/>
      <c r="M24" s="472"/>
      <c r="N24" s="367"/>
      <c r="AD24" s="675" t="str">
        <f t="shared" si="1"/>
        <v>Vila Real</v>
      </c>
      <c r="AE24" s="679">
        <f t="shared" si="2"/>
        <v>237.36</v>
      </c>
      <c r="AF24" s="679">
        <f t="shared" si="3"/>
        <v>254.59</v>
      </c>
      <c r="AG24" s="679">
        <f t="shared" si="4"/>
        <v>117.02006360167201</v>
      </c>
      <c r="AH24" s="679">
        <f t="shared" si="0"/>
        <v>112.34</v>
      </c>
      <c r="AI24" s="678"/>
      <c r="AJ24" s="678"/>
      <c r="AK24" s="678"/>
      <c r="AL24" s="678"/>
      <c r="AM24" s="675" t="str">
        <f t="shared" si="5"/>
        <v>Vila Real</v>
      </c>
      <c r="AN24" s="680">
        <f t="shared" si="6"/>
        <v>117.02006360167201</v>
      </c>
      <c r="AO24" s="680">
        <f t="shared" si="6"/>
        <v>112.34</v>
      </c>
    </row>
    <row r="25" spans="1:41" x14ac:dyDescent="0.2">
      <c r="A25" s="367"/>
      <c r="B25" s="435"/>
      <c r="C25" s="77" t="s">
        <v>67</v>
      </c>
      <c r="D25" s="375"/>
      <c r="E25" s="298">
        <v>2617</v>
      </c>
      <c r="F25" s="298">
        <v>2664</v>
      </c>
      <c r="G25" s="298">
        <v>2697</v>
      </c>
      <c r="H25" s="298">
        <v>2712</v>
      </c>
      <c r="I25" s="298">
        <v>2716</v>
      </c>
      <c r="J25" s="298">
        <v>2713</v>
      </c>
      <c r="K25" s="691">
        <v>237.36</v>
      </c>
      <c r="L25" s="425"/>
      <c r="M25" s="472"/>
      <c r="N25" s="367"/>
      <c r="AD25" s="675" t="str">
        <f t="shared" si="1"/>
        <v>Viseu</v>
      </c>
      <c r="AE25" s="679">
        <f t="shared" si="2"/>
        <v>242.76</v>
      </c>
      <c r="AF25" s="679">
        <f t="shared" si="3"/>
        <v>254.59</v>
      </c>
      <c r="AG25" s="679">
        <f t="shared" si="4"/>
        <v>111.742939053729</v>
      </c>
      <c r="AH25" s="679">
        <f t="shared" si="0"/>
        <v>112.34</v>
      </c>
      <c r="AI25" s="678"/>
      <c r="AJ25" s="678"/>
      <c r="AK25" s="678"/>
      <c r="AL25" s="678"/>
      <c r="AM25" s="675" t="str">
        <f t="shared" si="5"/>
        <v>Viseu</v>
      </c>
      <c r="AN25" s="680">
        <f t="shared" si="6"/>
        <v>111.742939053729</v>
      </c>
      <c r="AO25" s="680">
        <f t="shared" si="6"/>
        <v>112.34</v>
      </c>
    </row>
    <row r="26" spans="1:41" x14ac:dyDescent="0.2">
      <c r="A26" s="367"/>
      <c r="B26" s="435"/>
      <c r="C26" s="77" t="s">
        <v>77</v>
      </c>
      <c r="D26" s="375"/>
      <c r="E26" s="298">
        <v>3305</v>
      </c>
      <c r="F26" s="298">
        <v>3394</v>
      </c>
      <c r="G26" s="298">
        <v>3445</v>
      </c>
      <c r="H26" s="298">
        <v>3450</v>
      </c>
      <c r="I26" s="298">
        <v>3469</v>
      </c>
      <c r="J26" s="298">
        <v>3444</v>
      </c>
      <c r="K26" s="691">
        <v>242.76</v>
      </c>
      <c r="L26" s="425"/>
      <c r="M26" s="472"/>
      <c r="N26" s="367"/>
      <c r="AD26" s="675" t="str">
        <f t="shared" si="1"/>
        <v>Açores</v>
      </c>
      <c r="AE26" s="679">
        <f t="shared" si="2"/>
        <v>273.57</v>
      </c>
      <c r="AF26" s="679">
        <f t="shared" si="3"/>
        <v>254.59</v>
      </c>
      <c r="AG26" s="679">
        <f t="shared" si="4"/>
        <v>82.390344612131102</v>
      </c>
      <c r="AH26" s="679">
        <f t="shared" si="0"/>
        <v>112.34</v>
      </c>
      <c r="AI26" s="678"/>
      <c r="AJ26" s="678"/>
      <c r="AK26" s="678"/>
      <c r="AL26" s="678"/>
      <c r="AM26" s="675" t="str">
        <f t="shared" si="5"/>
        <v>Açores</v>
      </c>
      <c r="AN26" s="680">
        <f t="shared" si="6"/>
        <v>82.390344612131102</v>
      </c>
      <c r="AO26" s="680">
        <f t="shared" si="6"/>
        <v>112.34</v>
      </c>
    </row>
    <row r="27" spans="1:41" x14ac:dyDescent="0.2">
      <c r="A27" s="367"/>
      <c r="B27" s="435"/>
      <c r="C27" s="77" t="s">
        <v>131</v>
      </c>
      <c r="D27" s="375"/>
      <c r="E27" s="298">
        <v>6141</v>
      </c>
      <c r="F27" s="298">
        <v>6207</v>
      </c>
      <c r="G27" s="298">
        <v>6175</v>
      </c>
      <c r="H27" s="298">
        <v>6188</v>
      </c>
      <c r="I27" s="298">
        <v>6257</v>
      </c>
      <c r="J27" s="298">
        <v>6270</v>
      </c>
      <c r="K27" s="691">
        <v>273.57</v>
      </c>
      <c r="L27" s="425"/>
      <c r="M27" s="472"/>
      <c r="N27" s="367"/>
      <c r="AD27" s="675" t="str">
        <f>+C28</f>
        <v>Madeira</v>
      </c>
      <c r="AE27" s="679">
        <f>+K28</f>
        <v>259.29000000000002</v>
      </c>
      <c r="AF27" s="679">
        <f t="shared" si="3"/>
        <v>254.59</v>
      </c>
      <c r="AG27" s="679">
        <f>+K65</f>
        <v>109.282751662463</v>
      </c>
      <c r="AH27" s="679">
        <f t="shared" si="0"/>
        <v>112.34</v>
      </c>
      <c r="AI27" s="678"/>
      <c r="AJ27" s="678"/>
      <c r="AK27" s="678"/>
      <c r="AL27" s="678"/>
      <c r="AM27" s="675" t="str">
        <f t="shared" si="5"/>
        <v>Madeira</v>
      </c>
      <c r="AN27" s="680">
        <f t="shared" si="6"/>
        <v>109.282751662463</v>
      </c>
      <c r="AO27" s="680">
        <f t="shared" si="6"/>
        <v>112.34</v>
      </c>
    </row>
    <row r="28" spans="1:41" x14ac:dyDescent="0.2">
      <c r="A28" s="367"/>
      <c r="B28" s="435"/>
      <c r="C28" s="77" t="s">
        <v>132</v>
      </c>
      <c r="D28" s="375"/>
      <c r="E28" s="298">
        <v>1826</v>
      </c>
      <c r="F28" s="298">
        <v>1836</v>
      </c>
      <c r="G28" s="298">
        <v>1854</v>
      </c>
      <c r="H28" s="298">
        <v>1848</v>
      </c>
      <c r="I28" s="298">
        <v>1864</v>
      </c>
      <c r="J28" s="298">
        <v>1840</v>
      </c>
      <c r="K28" s="691">
        <v>259.29000000000002</v>
      </c>
      <c r="L28" s="425"/>
      <c r="M28" s="472"/>
      <c r="N28" s="367"/>
      <c r="AD28" s="618"/>
      <c r="AE28" s="665"/>
      <c r="AG28" s="665"/>
    </row>
    <row r="29" spans="1:41" ht="3.75" customHeight="1" x14ac:dyDescent="0.2">
      <c r="A29" s="367"/>
      <c r="B29" s="435"/>
      <c r="C29" s="77"/>
      <c r="D29" s="375"/>
      <c r="E29" s="298"/>
      <c r="F29" s="298"/>
      <c r="G29" s="298"/>
      <c r="H29" s="298"/>
      <c r="I29" s="298"/>
      <c r="J29" s="298"/>
      <c r="K29" s="299"/>
      <c r="L29" s="425"/>
      <c r="M29" s="472"/>
      <c r="N29" s="367"/>
      <c r="AD29" s="618"/>
      <c r="AE29" s="665"/>
      <c r="AG29" s="665"/>
    </row>
    <row r="30" spans="1:41" ht="15.75" customHeight="1" x14ac:dyDescent="0.2">
      <c r="A30" s="367"/>
      <c r="B30" s="435"/>
      <c r="C30" s="667"/>
      <c r="D30" s="707" t="s">
        <v>388</v>
      </c>
      <c r="E30" s="667"/>
      <c r="F30" s="667"/>
      <c r="G30" s="1677" t="s">
        <v>685</v>
      </c>
      <c r="H30" s="1677"/>
      <c r="I30" s="1677"/>
      <c r="J30" s="1677"/>
      <c r="K30" s="669"/>
      <c r="L30" s="669"/>
      <c r="M30" s="670"/>
      <c r="N30" s="367"/>
      <c r="AD30" s="618"/>
      <c r="AE30" s="665"/>
      <c r="AG30" s="665"/>
    </row>
    <row r="31" spans="1:41" x14ac:dyDescent="0.2">
      <c r="A31" s="367"/>
      <c r="B31" s="666"/>
      <c r="C31" s="667"/>
      <c r="D31" s="667"/>
      <c r="E31" s="667"/>
      <c r="F31" s="667"/>
      <c r="G31" s="667"/>
      <c r="H31" s="667"/>
      <c r="I31" s="668"/>
      <c r="J31" s="668"/>
      <c r="K31" s="669"/>
      <c r="L31" s="669"/>
      <c r="M31" s="670"/>
      <c r="N31" s="367"/>
    </row>
    <row r="32" spans="1:41" ht="12" customHeight="1" x14ac:dyDescent="0.2">
      <c r="A32" s="367"/>
      <c r="B32" s="435"/>
      <c r="C32" s="667"/>
      <c r="D32" s="667"/>
      <c r="E32" s="667"/>
      <c r="F32" s="667"/>
      <c r="G32" s="667"/>
      <c r="H32" s="667"/>
      <c r="I32" s="668"/>
      <c r="J32" s="668"/>
      <c r="K32" s="669"/>
      <c r="L32" s="669"/>
      <c r="M32" s="670"/>
      <c r="N32" s="367"/>
    </row>
    <row r="33" spans="1:41" ht="12" customHeight="1" x14ac:dyDescent="0.2">
      <c r="A33" s="367"/>
      <c r="B33" s="435"/>
      <c r="C33" s="667"/>
      <c r="D33" s="667"/>
      <c r="E33" s="667"/>
      <c r="F33" s="667"/>
      <c r="G33" s="667"/>
      <c r="H33" s="667"/>
      <c r="I33" s="668"/>
      <c r="J33" s="668"/>
      <c r="K33" s="669"/>
      <c r="L33" s="669"/>
      <c r="M33" s="670"/>
      <c r="N33" s="367"/>
    </row>
    <row r="34" spans="1:41" ht="12" customHeight="1" x14ac:dyDescent="0.2">
      <c r="A34" s="367"/>
      <c r="B34" s="435"/>
      <c r="C34" s="667"/>
      <c r="D34" s="667"/>
      <c r="E34" s="667"/>
      <c r="F34" s="667"/>
      <c r="G34" s="667"/>
      <c r="H34" s="667"/>
      <c r="I34" s="668"/>
      <c r="J34" s="668"/>
      <c r="K34" s="669"/>
      <c r="L34" s="669"/>
      <c r="M34" s="670"/>
      <c r="N34" s="367"/>
    </row>
    <row r="35" spans="1:41" ht="12" customHeight="1" x14ac:dyDescent="0.2">
      <c r="A35" s="367"/>
      <c r="B35" s="435"/>
      <c r="C35" s="667"/>
      <c r="D35" s="667"/>
      <c r="E35" s="667"/>
      <c r="F35" s="667"/>
      <c r="G35" s="667"/>
      <c r="H35" s="667"/>
      <c r="I35" s="668"/>
      <c r="J35" s="668"/>
      <c r="K35" s="669"/>
      <c r="L35" s="669"/>
      <c r="M35" s="670"/>
      <c r="N35" s="367"/>
    </row>
    <row r="36" spans="1:41" ht="27" customHeight="1" x14ac:dyDescent="0.2">
      <c r="A36" s="367"/>
      <c r="B36" s="435"/>
      <c r="C36" s="667"/>
      <c r="D36" s="667"/>
      <c r="E36" s="667"/>
      <c r="F36" s="667"/>
      <c r="G36" s="667"/>
      <c r="H36" s="667"/>
      <c r="I36" s="668"/>
      <c r="J36" s="668"/>
      <c r="K36" s="669"/>
      <c r="L36" s="669"/>
      <c r="M36" s="670"/>
      <c r="N36" s="367"/>
      <c r="AK36" s="397"/>
      <c r="AL36" s="397"/>
      <c r="AM36" s="397"/>
      <c r="AN36" s="397"/>
      <c r="AO36" s="397"/>
    </row>
    <row r="37" spans="1:41" ht="12" customHeight="1" x14ac:dyDescent="0.2">
      <c r="A37" s="367"/>
      <c r="B37" s="435"/>
      <c r="C37" s="667"/>
      <c r="D37" s="667"/>
      <c r="E37" s="667"/>
      <c r="F37" s="667"/>
      <c r="G37" s="667"/>
      <c r="H37" s="667"/>
      <c r="I37" s="668"/>
      <c r="J37" s="668"/>
      <c r="K37" s="669"/>
      <c r="L37" s="669"/>
      <c r="M37" s="670"/>
      <c r="N37" s="367"/>
      <c r="AK37" s="397"/>
      <c r="AL37" s="397"/>
      <c r="AM37" s="397"/>
      <c r="AN37" s="397"/>
      <c r="AO37" s="397"/>
    </row>
    <row r="38" spans="1:41" ht="12" customHeight="1" x14ac:dyDescent="0.2">
      <c r="A38" s="367"/>
      <c r="B38" s="435"/>
      <c r="C38" s="667"/>
      <c r="D38" s="667"/>
      <c r="E38" s="667"/>
      <c r="F38" s="667"/>
      <c r="G38" s="667"/>
      <c r="H38" s="667"/>
      <c r="I38" s="668"/>
      <c r="J38" s="668"/>
      <c r="K38" s="669"/>
      <c r="L38" s="669"/>
      <c r="M38" s="670"/>
      <c r="N38" s="367"/>
      <c r="AK38" s="397"/>
      <c r="AL38" s="397"/>
      <c r="AM38" s="397"/>
      <c r="AN38" s="397"/>
      <c r="AO38" s="397"/>
    </row>
    <row r="39" spans="1:41" ht="12" customHeight="1" x14ac:dyDescent="0.2">
      <c r="A39" s="367"/>
      <c r="B39" s="435"/>
      <c r="C39" s="671"/>
      <c r="D39" s="671"/>
      <c r="E39" s="671"/>
      <c r="F39" s="671"/>
      <c r="G39" s="671"/>
      <c r="H39" s="671"/>
      <c r="I39" s="671"/>
      <c r="J39" s="671"/>
      <c r="K39" s="672"/>
      <c r="L39" s="673"/>
      <c r="M39" s="674"/>
      <c r="N39" s="367"/>
      <c r="AK39" s="397"/>
      <c r="AL39" s="397"/>
      <c r="AM39" s="397"/>
      <c r="AN39" s="397"/>
      <c r="AO39" s="397"/>
    </row>
    <row r="40" spans="1:41" ht="3" customHeight="1" thickBot="1" x14ac:dyDescent="0.25">
      <c r="A40" s="367"/>
      <c r="B40" s="435"/>
      <c r="C40" s="425"/>
      <c r="D40" s="425"/>
      <c r="E40" s="425"/>
      <c r="F40" s="425"/>
      <c r="G40" s="425"/>
      <c r="H40" s="425"/>
      <c r="I40" s="425"/>
      <c r="J40" s="425"/>
      <c r="K40" s="619"/>
      <c r="L40" s="438"/>
      <c r="M40" s="492"/>
      <c r="N40" s="367"/>
      <c r="AK40" s="397"/>
      <c r="AL40" s="397"/>
      <c r="AM40" s="397"/>
      <c r="AN40" s="397"/>
      <c r="AO40" s="397"/>
    </row>
    <row r="41" spans="1:41" ht="13.5" customHeight="1" thickBot="1" x14ac:dyDescent="0.25">
      <c r="A41" s="367"/>
      <c r="B41" s="435"/>
      <c r="C41" s="1667" t="s">
        <v>314</v>
      </c>
      <c r="D41" s="1668"/>
      <c r="E41" s="1668"/>
      <c r="F41" s="1668"/>
      <c r="G41" s="1668"/>
      <c r="H41" s="1668"/>
      <c r="I41" s="1668"/>
      <c r="J41" s="1668"/>
      <c r="K41" s="1668"/>
      <c r="L41" s="1669"/>
      <c r="M41" s="492"/>
      <c r="N41" s="367"/>
      <c r="AK41" s="397"/>
      <c r="AL41" s="397"/>
      <c r="AM41" s="397"/>
      <c r="AN41" s="397"/>
      <c r="AO41" s="397"/>
    </row>
    <row r="42" spans="1:41" s="367" customFormat="1" ht="6.75" customHeight="1" x14ac:dyDescent="0.2">
      <c r="B42" s="435"/>
      <c r="C42" s="1559" t="s">
        <v>134</v>
      </c>
      <c r="D42" s="1559"/>
      <c r="E42" s="620"/>
      <c r="F42" s="620"/>
      <c r="G42" s="620"/>
      <c r="H42" s="620"/>
      <c r="I42" s="620"/>
      <c r="J42" s="620"/>
      <c r="K42" s="621"/>
      <c r="L42" s="621"/>
      <c r="M42" s="492"/>
      <c r="O42" s="372"/>
      <c r="P42" s="372"/>
      <c r="Q42" s="372"/>
      <c r="R42" s="372"/>
      <c r="S42" s="372"/>
      <c r="T42" s="372"/>
      <c r="U42" s="372"/>
      <c r="V42" s="372"/>
      <c r="W42" s="372"/>
      <c r="X42" s="372"/>
      <c r="Y42" s="372"/>
      <c r="Z42" s="372"/>
      <c r="AA42" s="372"/>
      <c r="AB42" s="372"/>
      <c r="AC42" s="372"/>
      <c r="AD42" s="372"/>
      <c r="AE42" s="372"/>
      <c r="AF42" s="372"/>
      <c r="AG42" s="372"/>
      <c r="AH42" s="372"/>
      <c r="AI42" s="372"/>
      <c r="AJ42" s="372"/>
      <c r="AK42" s="397"/>
      <c r="AL42" s="397"/>
      <c r="AM42" s="397"/>
      <c r="AN42" s="397"/>
      <c r="AO42" s="397"/>
    </row>
    <row r="43" spans="1:41" ht="10.5" customHeight="1" x14ac:dyDescent="0.2">
      <c r="A43" s="367"/>
      <c r="B43" s="435"/>
      <c r="C43" s="1559"/>
      <c r="D43" s="1559"/>
      <c r="E43" s="1673">
        <v>2016</v>
      </c>
      <c r="F43" s="1673"/>
      <c r="G43" s="1673"/>
      <c r="H43" s="1673"/>
      <c r="I43" s="1673"/>
      <c r="J43" s="1673"/>
      <c r="K43" s="1675" t="str">
        <f xml:space="preserve"> CONCATENATE("valor médio de ",J7,F6)</f>
        <v>valor médio de set.</v>
      </c>
      <c r="L43" s="385"/>
      <c r="M43" s="377"/>
      <c r="N43" s="367"/>
      <c r="AK43" s="397"/>
      <c r="AL43" s="397"/>
      <c r="AM43" s="397"/>
      <c r="AN43" s="397"/>
      <c r="AO43" s="397"/>
    </row>
    <row r="44" spans="1:41" ht="15" customHeight="1" x14ac:dyDescent="0.2">
      <c r="A44" s="367"/>
      <c r="B44" s="435"/>
      <c r="C44" s="382"/>
      <c r="D44" s="382"/>
      <c r="E44" s="686" t="str">
        <f t="shared" ref="E44:J44" si="7">+E7</f>
        <v>abr.</v>
      </c>
      <c r="F44" s="686" t="str">
        <f t="shared" si="7"/>
        <v>mai.</v>
      </c>
      <c r="G44" s="686" t="str">
        <f t="shared" si="7"/>
        <v>jun.</v>
      </c>
      <c r="H44" s="686" t="str">
        <f t="shared" si="7"/>
        <v>jul.</v>
      </c>
      <c r="I44" s="686" t="str">
        <f t="shared" si="7"/>
        <v>ago.</v>
      </c>
      <c r="J44" s="686" t="str">
        <f t="shared" si="7"/>
        <v>set.</v>
      </c>
      <c r="K44" s="1676" t="e">
        <f xml:space="preserve"> CONCATENATE("valor médio de ",#REF!,#REF!)</f>
        <v>#REF!</v>
      </c>
      <c r="L44" s="385"/>
      <c r="M44" s="492"/>
      <c r="N44" s="367"/>
      <c r="AK44" s="397"/>
      <c r="AL44" s="397"/>
      <c r="AM44" s="397"/>
      <c r="AN44" s="397"/>
      <c r="AO44" s="397"/>
    </row>
    <row r="45" spans="1:41" s="390" customFormat="1" ht="13.5" customHeight="1" x14ac:dyDescent="0.2">
      <c r="A45" s="387"/>
      <c r="B45" s="622"/>
      <c r="C45" s="610" t="s">
        <v>68</v>
      </c>
      <c r="D45" s="459"/>
      <c r="E45" s="345">
        <v>209797</v>
      </c>
      <c r="F45" s="345">
        <v>212137</v>
      </c>
      <c r="G45" s="345">
        <v>212898</v>
      </c>
      <c r="H45" s="345">
        <v>215330</v>
      </c>
      <c r="I45" s="345">
        <v>217348</v>
      </c>
      <c r="J45" s="345">
        <v>216132</v>
      </c>
      <c r="K45" s="708">
        <v>112.34</v>
      </c>
      <c r="L45" s="301"/>
      <c r="M45" s="623"/>
      <c r="N45" s="387"/>
      <c r="O45" s="725"/>
      <c r="P45" s="724"/>
      <c r="Q45" s="725"/>
      <c r="R45" s="725"/>
      <c r="S45" s="372"/>
      <c r="T45" s="372"/>
      <c r="U45" s="372"/>
      <c r="V45" s="372"/>
      <c r="W45" s="372"/>
      <c r="X45" s="372"/>
      <c r="Y45" s="372"/>
      <c r="Z45" s="372"/>
      <c r="AA45" s="372"/>
      <c r="AB45" s="372"/>
      <c r="AC45" s="372"/>
      <c r="AD45" s="372"/>
      <c r="AE45" s="372"/>
      <c r="AF45" s="372"/>
      <c r="AG45" s="372"/>
      <c r="AH45" s="372"/>
      <c r="AI45" s="372"/>
      <c r="AJ45" s="372"/>
      <c r="AK45" s="397"/>
      <c r="AL45" s="397"/>
      <c r="AM45" s="397"/>
      <c r="AN45" s="687"/>
      <c r="AO45" s="687"/>
    </row>
    <row r="46" spans="1:41" ht="15" customHeight="1" x14ac:dyDescent="0.2">
      <c r="A46" s="367"/>
      <c r="B46" s="435"/>
      <c r="C46" s="77" t="s">
        <v>62</v>
      </c>
      <c r="D46" s="375"/>
      <c r="E46" s="298">
        <v>10421</v>
      </c>
      <c r="F46" s="298">
        <v>10561</v>
      </c>
      <c r="G46" s="298">
        <v>10609</v>
      </c>
      <c r="H46" s="298">
        <v>10915</v>
      </c>
      <c r="I46" s="298">
        <v>10963</v>
      </c>
      <c r="J46" s="298">
        <v>11002</v>
      </c>
      <c r="K46" s="692">
        <v>119.22440119219701</v>
      </c>
      <c r="L46" s="301"/>
      <c r="M46" s="492"/>
      <c r="N46" s="367"/>
      <c r="AK46" s="397"/>
      <c r="AL46" s="397"/>
      <c r="AM46" s="397"/>
      <c r="AN46" s="397"/>
      <c r="AO46" s="397"/>
    </row>
    <row r="47" spans="1:41" ht="11.65" customHeight="1" x14ac:dyDescent="0.2">
      <c r="A47" s="367"/>
      <c r="B47" s="435"/>
      <c r="C47" s="77" t="s">
        <v>55</v>
      </c>
      <c r="D47" s="375"/>
      <c r="E47" s="298">
        <v>4623</v>
      </c>
      <c r="F47" s="298">
        <v>4630</v>
      </c>
      <c r="G47" s="298">
        <v>4653</v>
      </c>
      <c r="H47" s="298">
        <v>4769</v>
      </c>
      <c r="I47" s="298">
        <v>4846</v>
      </c>
      <c r="J47" s="298">
        <v>4791</v>
      </c>
      <c r="K47" s="692">
        <v>111.071957011259</v>
      </c>
      <c r="L47" s="301"/>
      <c r="M47" s="492"/>
      <c r="N47" s="367"/>
      <c r="AK47" s="397"/>
      <c r="AL47" s="397"/>
      <c r="AM47" s="397"/>
      <c r="AN47" s="397"/>
      <c r="AO47" s="397"/>
    </row>
    <row r="48" spans="1:41" ht="11.65" customHeight="1" x14ac:dyDescent="0.2">
      <c r="A48" s="367"/>
      <c r="B48" s="435"/>
      <c r="C48" s="77" t="s">
        <v>64</v>
      </c>
      <c r="D48" s="375"/>
      <c r="E48" s="298">
        <v>6517</v>
      </c>
      <c r="F48" s="298">
        <v>6575</v>
      </c>
      <c r="G48" s="298">
        <v>6551</v>
      </c>
      <c r="H48" s="298">
        <v>6599</v>
      </c>
      <c r="I48" s="298">
        <v>6597</v>
      </c>
      <c r="J48" s="298">
        <v>6453</v>
      </c>
      <c r="K48" s="692">
        <v>116.963747686613</v>
      </c>
      <c r="L48" s="301"/>
      <c r="M48" s="492"/>
      <c r="N48" s="367"/>
      <c r="AK48" s="397"/>
      <c r="AL48" s="397"/>
      <c r="AM48" s="397"/>
      <c r="AN48" s="397"/>
      <c r="AO48" s="397"/>
    </row>
    <row r="49" spans="1:41" ht="11.65" customHeight="1" x14ac:dyDescent="0.2">
      <c r="A49" s="367"/>
      <c r="B49" s="435"/>
      <c r="C49" s="77" t="s">
        <v>66</v>
      </c>
      <c r="D49" s="375"/>
      <c r="E49" s="298">
        <v>1849</v>
      </c>
      <c r="F49" s="298">
        <v>1907</v>
      </c>
      <c r="G49" s="298">
        <v>1937</v>
      </c>
      <c r="H49" s="298">
        <v>1975</v>
      </c>
      <c r="I49" s="298">
        <v>1986</v>
      </c>
      <c r="J49" s="298">
        <v>1930</v>
      </c>
      <c r="K49" s="692">
        <v>118.552222222222</v>
      </c>
      <c r="L49" s="624"/>
      <c r="M49" s="367"/>
      <c r="N49" s="367"/>
      <c r="AK49" s="397"/>
      <c r="AL49" s="397"/>
      <c r="AM49" s="397"/>
      <c r="AN49" s="397"/>
      <c r="AO49" s="397"/>
    </row>
    <row r="50" spans="1:41" ht="11.65" customHeight="1" x14ac:dyDescent="0.2">
      <c r="A50" s="367"/>
      <c r="B50" s="435"/>
      <c r="C50" s="77" t="s">
        <v>75</v>
      </c>
      <c r="D50" s="375"/>
      <c r="E50" s="298">
        <v>3370</v>
      </c>
      <c r="F50" s="298">
        <v>3362</v>
      </c>
      <c r="G50" s="298">
        <v>3294</v>
      </c>
      <c r="H50" s="298">
        <v>3367</v>
      </c>
      <c r="I50" s="298">
        <v>3477</v>
      </c>
      <c r="J50" s="298">
        <v>3475</v>
      </c>
      <c r="K50" s="692">
        <v>112.121077610274</v>
      </c>
      <c r="L50" s="624"/>
      <c r="M50" s="367"/>
      <c r="N50" s="367"/>
      <c r="AK50" s="397"/>
      <c r="AL50" s="397"/>
      <c r="AM50" s="397"/>
      <c r="AN50" s="397"/>
      <c r="AO50" s="397"/>
    </row>
    <row r="51" spans="1:41" ht="11.65" customHeight="1" x14ac:dyDescent="0.2">
      <c r="A51" s="367"/>
      <c r="B51" s="435"/>
      <c r="C51" s="77" t="s">
        <v>61</v>
      </c>
      <c r="D51" s="375"/>
      <c r="E51" s="298">
        <v>6345</v>
      </c>
      <c r="F51" s="298">
        <v>6453</v>
      </c>
      <c r="G51" s="298">
        <v>6364</v>
      </c>
      <c r="H51" s="298">
        <v>6439</v>
      </c>
      <c r="I51" s="298">
        <v>6382</v>
      </c>
      <c r="J51" s="298">
        <v>6415</v>
      </c>
      <c r="K51" s="692">
        <v>122.20855088153399</v>
      </c>
      <c r="L51" s="624"/>
      <c r="M51" s="367"/>
      <c r="N51" s="367"/>
      <c r="AK51" s="397"/>
      <c r="AL51" s="397"/>
      <c r="AM51" s="397"/>
      <c r="AN51" s="397"/>
      <c r="AO51" s="397"/>
    </row>
    <row r="52" spans="1:41" ht="11.65" customHeight="1" x14ac:dyDescent="0.2">
      <c r="A52" s="367"/>
      <c r="B52" s="435"/>
      <c r="C52" s="77" t="s">
        <v>56</v>
      </c>
      <c r="D52" s="375"/>
      <c r="E52" s="298">
        <v>3596</v>
      </c>
      <c r="F52" s="298">
        <v>3679</v>
      </c>
      <c r="G52" s="298">
        <v>3666</v>
      </c>
      <c r="H52" s="298">
        <v>3800</v>
      </c>
      <c r="I52" s="298">
        <v>3750</v>
      </c>
      <c r="J52" s="298">
        <v>3690</v>
      </c>
      <c r="K52" s="692">
        <v>109.574173959162</v>
      </c>
      <c r="L52" s="624"/>
      <c r="M52" s="367"/>
      <c r="N52" s="367"/>
    </row>
    <row r="53" spans="1:41" ht="11.65" customHeight="1" x14ac:dyDescent="0.2">
      <c r="A53" s="367"/>
      <c r="B53" s="435"/>
      <c r="C53" s="77" t="s">
        <v>74</v>
      </c>
      <c r="D53" s="375"/>
      <c r="E53" s="298">
        <v>6005</v>
      </c>
      <c r="F53" s="298">
        <v>5994</v>
      </c>
      <c r="G53" s="298">
        <v>6053</v>
      </c>
      <c r="H53" s="298">
        <v>6009</v>
      </c>
      <c r="I53" s="298">
        <v>6082</v>
      </c>
      <c r="J53" s="298">
        <v>6035</v>
      </c>
      <c r="K53" s="692">
        <v>116.08625676340399</v>
      </c>
      <c r="L53" s="624"/>
      <c r="M53" s="367"/>
      <c r="N53" s="367"/>
    </row>
    <row r="54" spans="1:41" ht="11.65" customHeight="1" x14ac:dyDescent="0.2">
      <c r="A54" s="367"/>
      <c r="B54" s="435"/>
      <c r="C54" s="77" t="s">
        <v>76</v>
      </c>
      <c r="D54" s="375"/>
      <c r="E54" s="298">
        <v>2894</v>
      </c>
      <c r="F54" s="298">
        <v>2918</v>
      </c>
      <c r="G54" s="298">
        <v>2886</v>
      </c>
      <c r="H54" s="298">
        <v>2952</v>
      </c>
      <c r="I54" s="298">
        <v>3043</v>
      </c>
      <c r="J54" s="298">
        <v>3118</v>
      </c>
      <c r="K54" s="692">
        <v>109.893252974327</v>
      </c>
      <c r="L54" s="624"/>
      <c r="M54" s="367"/>
      <c r="N54" s="367"/>
    </row>
    <row r="55" spans="1:41" ht="11.65" customHeight="1" x14ac:dyDescent="0.2">
      <c r="A55" s="367"/>
      <c r="B55" s="435"/>
      <c r="C55" s="77" t="s">
        <v>60</v>
      </c>
      <c r="D55" s="375"/>
      <c r="E55" s="298">
        <v>4209</v>
      </c>
      <c r="F55" s="298">
        <v>4295</v>
      </c>
      <c r="G55" s="298">
        <v>4306</v>
      </c>
      <c r="H55" s="298">
        <v>4222</v>
      </c>
      <c r="I55" s="298">
        <v>4123</v>
      </c>
      <c r="J55" s="298">
        <v>4146</v>
      </c>
      <c r="K55" s="692">
        <v>115.894384835479</v>
      </c>
      <c r="L55" s="624"/>
      <c r="M55" s="367"/>
      <c r="N55" s="367"/>
    </row>
    <row r="56" spans="1:41" ht="11.65" customHeight="1" x14ac:dyDescent="0.2">
      <c r="A56" s="367"/>
      <c r="B56" s="435"/>
      <c r="C56" s="77" t="s">
        <v>59</v>
      </c>
      <c r="D56" s="375"/>
      <c r="E56" s="298">
        <v>35815</v>
      </c>
      <c r="F56" s="298">
        <v>35886</v>
      </c>
      <c r="G56" s="298">
        <v>36182</v>
      </c>
      <c r="H56" s="298">
        <v>36432</v>
      </c>
      <c r="I56" s="298">
        <v>36839</v>
      </c>
      <c r="J56" s="298">
        <v>36633</v>
      </c>
      <c r="K56" s="692">
        <v>115.92980410674301</v>
      </c>
      <c r="L56" s="624"/>
      <c r="M56" s="367"/>
      <c r="N56" s="367"/>
    </row>
    <row r="57" spans="1:41" ht="11.65" customHeight="1" x14ac:dyDescent="0.2">
      <c r="A57" s="367"/>
      <c r="B57" s="435"/>
      <c r="C57" s="77" t="s">
        <v>57</v>
      </c>
      <c r="D57" s="375"/>
      <c r="E57" s="298">
        <v>3040</v>
      </c>
      <c r="F57" s="298">
        <v>3077</v>
      </c>
      <c r="G57" s="298">
        <v>3096</v>
      </c>
      <c r="H57" s="298">
        <v>3196</v>
      </c>
      <c r="I57" s="298">
        <v>3243</v>
      </c>
      <c r="J57" s="298">
        <v>3310</v>
      </c>
      <c r="K57" s="692">
        <v>113.129745539631</v>
      </c>
      <c r="L57" s="624"/>
      <c r="M57" s="367"/>
      <c r="N57" s="367"/>
    </row>
    <row r="58" spans="1:41" ht="11.65" customHeight="1" x14ac:dyDescent="0.2">
      <c r="A58" s="367"/>
      <c r="B58" s="435"/>
      <c r="C58" s="77" t="s">
        <v>63</v>
      </c>
      <c r="D58" s="375"/>
      <c r="E58" s="298">
        <v>60785</v>
      </c>
      <c r="F58" s="298">
        <v>61550</v>
      </c>
      <c r="G58" s="298">
        <v>61396</v>
      </c>
      <c r="H58" s="298">
        <v>62295</v>
      </c>
      <c r="I58" s="298">
        <v>63156</v>
      </c>
      <c r="J58" s="298">
        <v>62809</v>
      </c>
      <c r="K58" s="692">
        <v>114.05398313563001</v>
      </c>
      <c r="L58" s="624"/>
      <c r="M58" s="367"/>
      <c r="N58" s="367"/>
    </row>
    <row r="59" spans="1:41" ht="11.65" customHeight="1" x14ac:dyDescent="0.2">
      <c r="A59" s="367"/>
      <c r="B59" s="435"/>
      <c r="C59" s="77" t="s">
        <v>79</v>
      </c>
      <c r="D59" s="375"/>
      <c r="E59" s="298">
        <v>5586</v>
      </c>
      <c r="F59" s="298">
        <v>5722</v>
      </c>
      <c r="G59" s="298">
        <v>5785</v>
      </c>
      <c r="H59" s="298">
        <v>5737</v>
      </c>
      <c r="I59" s="298">
        <v>5766</v>
      </c>
      <c r="J59" s="298">
        <v>5557</v>
      </c>
      <c r="K59" s="692">
        <v>112.559476190476</v>
      </c>
      <c r="L59" s="624"/>
      <c r="M59" s="367"/>
      <c r="N59" s="367"/>
    </row>
    <row r="60" spans="1:41" ht="11.65" customHeight="1" x14ac:dyDescent="0.2">
      <c r="A60" s="367"/>
      <c r="B60" s="435"/>
      <c r="C60" s="77" t="s">
        <v>58</v>
      </c>
      <c r="D60" s="375"/>
      <c r="E60" s="298">
        <v>18188</v>
      </c>
      <c r="F60" s="298">
        <v>18298</v>
      </c>
      <c r="G60" s="298">
        <v>18703</v>
      </c>
      <c r="H60" s="298">
        <v>18992</v>
      </c>
      <c r="I60" s="298">
        <v>19058</v>
      </c>
      <c r="J60" s="298">
        <v>18793</v>
      </c>
      <c r="K60" s="692">
        <v>120.99518082466599</v>
      </c>
      <c r="L60" s="624"/>
      <c r="M60" s="367"/>
      <c r="N60" s="367"/>
    </row>
    <row r="61" spans="1:41" ht="11.65" customHeight="1" x14ac:dyDescent="0.2">
      <c r="A61" s="367"/>
      <c r="B61" s="435"/>
      <c r="C61" s="77" t="s">
        <v>65</v>
      </c>
      <c r="D61" s="375"/>
      <c r="E61" s="298">
        <v>2331</v>
      </c>
      <c r="F61" s="298">
        <v>2390</v>
      </c>
      <c r="G61" s="298">
        <v>2345</v>
      </c>
      <c r="H61" s="298">
        <v>2268</v>
      </c>
      <c r="I61" s="298">
        <v>2328</v>
      </c>
      <c r="J61" s="298">
        <v>2331</v>
      </c>
      <c r="K61" s="692">
        <v>117.484417435038</v>
      </c>
      <c r="L61" s="624"/>
      <c r="M61" s="367"/>
      <c r="N61" s="367"/>
    </row>
    <row r="62" spans="1:41" ht="11.65" customHeight="1" x14ac:dyDescent="0.2">
      <c r="A62" s="367"/>
      <c r="B62" s="435"/>
      <c r="C62" s="77" t="s">
        <v>67</v>
      </c>
      <c r="D62" s="375"/>
      <c r="E62" s="298">
        <v>5166</v>
      </c>
      <c r="F62" s="298">
        <v>5281</v>
      </c>
      <c r="G62" s="298">
        <v>5372</v>
      </c>
      <c r="H62" s="298">
        <v>5410</v>
      </c>
      <c r="I62" s="298">
        <v>5452</v>
      </c>
      <c r="J62" s="298">
        <v>5453</v>
      </c>
      <c r="K62" s="692">
        <v>117.02006360167201</v>
      </c>
      <c r="L62" s="624"/>
      <c r="M62" s="367"/>
      <c r="N62" s="367"/>
    </row>
    <row r="63" spans="1:41" ht="11.65" customHeight="1" x14ac:dyDescent="0.2">
      <c r="A63" s="367"/>
      <c r="B63" s="435"/>
      <c r="C63" s="77" t="s">
        <v>77</v>
      </c>
      <c r="D63" s="375"/>
      <c r="E63" s="298">
        <v>7013</v>
      </c>
      <c r="F63" s="298">
        <v>7254</v>
      </c>
      <c r="G63" s="298">
        <v>7391</v>
      </c>
      <c r="H63" s="298">
        <v>7459</v>
      </c>
      <c r="I63" s="298">
        <v>7501</v>
      </c>
      <c r="J63" s="298">
        <v>7443</v>
      </c>
      <c r="K63" s="692">
        <v>111.742939053729</v>
      </c>
      <c r="L63" s="624"/>
      <c r="M63" s="367"/>
      <c r="N63" s="367"/>
    </row>
    <row r="64" spans="1:41" ht="11.25" customHeight="1" x14ac:dyDescent="0.2">
      <c r="A64" s="367"/>
      <c r="B64" s="435"/>
      <c r="C64" s="77" t="s">
        <v>131</v>
      </c>
      <c r="D64" s="375"/>
      <c r="E64" s="298">
        <v>17848</v>
      </c>
      <c r="F64" s="298">
        <v>18075</v>
      </c>
      <c r="G64" s="298">
        <v>18004</v>
      </c>
      <c r="H64" s="298">
        <v>18199</v>
      </c>
      <c r="I64" s="298">
        <v>18378</v>
      </c>
      <c r="J64" s="298">
        <v>18415</v>
      </c>
      <c r="K64" s="692">
        <v>82.390344612131102</v>
      </c>
      <c r="L64" s="624"/>
      <c r="M64" s="367"/>
      <c r="N64" s="367"/>
    </row>
    <row r="65" spans="1:15" ht="11.65" customHeight="1" x14ac:dyDescent="0.2">
      <c r="A65" s="367"/>
      <c r="B65" s="435"/>
      <c r="C65" s="77" t="s">
        <v>132</v>
      </c>
      <c r="D65" s="375"/>
      <c r="E65" s="298">
        <v>4196</v>
      </c>
      <c r="F65" s="298">
        <v>4230</v>
      </c>
      <c r="G65" s="298">
        <v>4305</v>
      </c>
      <c r="H65" s="298">
        <v>4295</v>
      </c>
      <c r="I65" s="298">
        <v>4378</v>
      </c>
      <c r="J65" s="298">
        <v>4333</v>
      </c>
      <c r="K65" s="692">
        <v>109.282751662463</v>
      </c>
      <c r="L65" s="624"/>
      <c r="M65" s="367"/>
      <c r="N65" s="367"/>
    </row>
    <row r="66" spans="1:15" s="627" customFormat="1" ht="7.5" customHeight="1" x14ac:dyDescent="0.15">
      <c r="A66" s="625"/>
      <c r="B66" s="626"/>
      <c r="C66" s="1678" t="s">
        <v>686</v>
      </c>
      <c r="D66" s="1678"/>
      <c r="E66" s="1678"/>
      <c r="F66" s="1678"/>
      <c r="G66" s="1678"/>
      <c r="H66" s="1678"/>
      <c r="I66" s="1678"/>
      <c r="J66" s="1678"/>
      <c r="K66" s="1679"/>
      <c r="L66" s="1679"/>
      <c r="M66" s="1679"/>
      <c r="N66" s="1679"/>
      <c r="O66" s="1679"/>
    </row>
    <row r="67" spans="1:15" ht="13.5" customHeight="1" x14ac:dyDescent="0.2">
      <c r="A67" s="367"/>
      <c r="B67" s="626"/>
      <c r="C67" s="440" t="s">
        <v>438</v>
      </c>
      <c r="D67" s="375"/>
      <c r="E67" s="628"/>
      <c r="F67" s="628"/>
      <c r="G67" s="628"/>
      <c r="H67" s="628"/>
      <c r="I67" s="416" t="s">
        <v>135</v>
      </c>
      <c r="J67" s="521"/>
      <c r="K67" s="521"/>
      <c r="L67" s="521"/>
      <c r="M67" s="492"/>
      <c r="N67" s="367"/>
    </row>
    <row r="68" spans="1:15" ht="9" customHeight="1" x14ac:dyDescent="0.2">
      <c r="A68" s="367"/>
      <c r="B68" s="629"/>
      <c r="C68" s="630" t="s">
        <v>243</v>
      </c>
      <c r="D68" s="375"/>
      <c r="E68" s="628"/>
      <c r="F68" s="628"/>
      <c r="G68" s="628"/>
      <c r="H68" s="628"/>
      <c r="I68" s="631"/>
      <c r="J68" s="521"/>
      <c r="K68" s="521"/>
      <c r="L68" s="521"/>
      <c r="M68" s="492"/>
      <c r="N68" s="367"/>
    </row>
    <row r="69" spans="1:15" ht="13.5" customHeight="1" x14ac:dyDescent="0.2">
      <c r="A69" s="367"/>
      <c r="B69" s="632">
        <v>18</v>
      </c>
      <c r="C69" s="1674">
        <v>42644</v>
      </c>
      <c r="D69" s="1674"/>
      <c r="E69" s="1674"/>
      <c r="F69" s="1674"/>
      <c r="G69" s="377"/>
      <c r="H69" s="377"/>
      <c r="I69" s="377"/>
      <c r="J69" s="377"/>
      <c r="K69" s="377"/>
      <c r="L69" s="377"/>
      <c r="M69" s="377"/>
      <c r="N69" s="377"/>
    </row>
  </sheetData>
  <mergeCells count="14">
    <mergeCell ref="C69:F69"/>
    <mergeCell ref="C41:L41"/>
    <mergeCell ref="C42:D43"/>
    <mergeCell ref="K43:K44"/>
    <mergeCell ref="G30:J30"/>
    <mergeCell ref="C66:J66"/>
    <mergeCell ref="K66:O66"/>
    <mergeCell ref="E43:J43"/>
    <mergeCell ref="L1:M1"/>
    <mergeCell ref="B2:D2"/>
    <mergeCell ref="C4:L4"/>
    <mergeCell ref="C5:D6"/>
    <mergeCell ref="K6:K7"/>
    <mergeCell ref="E6:J6"/>
  </mergeCells>
  <conditionalFormatting sqref="E7:G7">
    <cfRule type="cellIs" dxfId="10" priority="6" operator="equal">
      <formula>"jan."</formula>
    </cfRule>
  </conditionalFormatting>
  <conditionalFormatting sqref="H7:J7">
    <cfRule type="cellIs" dxfId="9" priority="3" operator="equal">
      <formula>"jan."</formula>
    </cfRule>
  </conditionalFormatting>
  <conditionalFormatting sqref="E44:G44">
    <cfRule type="cellIs" dxfId="8" priority="2" operator="equal">
      <formula>"jan."</formula>
    </cfRule>
  </conditionalFormatting>
  <conditionalFormatting sqref="H44:J44">
    <cfRule type="cellIs" dxfId="7" priority="1" operator="equal">
      <formula>"jan."</formula>
    </cfRule>
  </conditionalFormatting>
  <printOptions horizontalCentered="1"/>
  <pageMargins left="0.19685039370078741" right="0.19685039370078741" top="0.19685039370078741" bottom="0.19685039370078741" header="0" footer="0"/>
  <pageSetup paperSize="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025" r:id="rId4" name="Drop Down 1">
              <controlPr defaultSize="0" autoLine="0" autoPict="0">
                <anchor moveWithCells="1">
                  <from>
                    <xdr:col>4</xdr:col>
                    <xdr:colOff>95250</xdr:colOff>
                    <xdr:row>29</xdr:row>
                    <xdr:rowOff>19050</xdr:rowOff>
                  </from>
                  <to>
                    <xdr:col>6</xdr:col>
                    <xdr:colOff>190500</xdr:colOff>
                    <xdr:row>30</xdr:row>
                    <xdr:rowOff>19050</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lha17">
    <tabColor theme="3"/>
  </sheetPr>
  <dimension ref="A1:O73"/>
  <sheetViews>
    <sheetView zoomScaleNormal="100" workbookViewId="0"/>
  </sheetViews>
  <sheetFormatPr defaultRowHeight="12.75" x14ac:dyDescent="0.2"/>
  <cols>
    <col min="1" max="1" width="1" style="372" customWidth="1"/>
    <col min="2" max="2" width="2.5703125" style="372" customWidth="1"/>
    <col min="3" max="3" width="1.140625" style="372" customWidth="1"/>
    <col min="4" max="4" width="25.85546875" style="372" customWidth="1"/>
    <col min="5" max="10" width="7.5703125" style="383" customWidth="1"/>
    <col min="11" max="11" width="7.5703125" style="418" customWidth="1"/>
    <col min="12" max="12" width="7.5703125" style="383" customWidth="1"/>
    <col min="13" max="13" width="7.5703125" style="418" customWidth="1"/>
    <col min="14" max="14" width="2.5703125" style="372" customWidth="1"/>
    <col min="15" max="15" width="1" style="372" customWidth="1"/>
    <col min="16" max="16384" width="9.140625" style="372"/>
  </cols>
  <sheetData>
    <row r="1" spans="1:15" ht="13.5" customHeight="1" x14ac:dyDescent="0.2">
      <c r="A1" s="367"/>
      <c r="B1" s="1557" t="s">
        <v>338</v>
      </c>
      <c r="C1" s="1557"/>
      <c r="D1" s="1557"/>
      <c r="E1" s="369"/>
      <c r="F1" s="369"/>
      <c r="G1" s="369"/>
      <c r="H1" s="369"/>
      <c r="I1" s="369"/>
      <c r="J1" s="370"/>
      <c r="K1" s="634"/>
      <c r="L1" s="634"/>
      <c r="M1" s="634"/>
      <c r="N1" s="371"/>
      <c r="O1" s="367"/>
    </row>
    <row r="2" spans="1:15" ht="6" customHeight="1" x14ac:dyDescent="0.2">
      <c r="A2" s="367"/>
      <c r="B2" s="1681"/>
      <c r="C2" s="1681"/>
      <c r="D2" s="1681"/>
      <c r="E2" s="373"/>
      <c r="F2" s="374"/>
      <c r="G2" s="374"/>
      <c r="H2" s="374"/>
      <c r="I2" s="374"/>
      <c r="J2" s="374"/>
      <c r="K2" s="375"/>
      <c r="L2" s="374"/>
      <c r="M2" s="375"/>
      <c r="N2" s="376"/>
      <c r="O2" s="367"/>
    </row>
    <row r="3" spans="1:15" ht="13.5" customHeight="1" thickBot="1" x14ac:dyDescent="0.25">
      <c r="A3" s="367"/>
      <c r="B3" s="377"/>
      <c r="C3" s="377"/>
      <c r="D3" s="377"/>
      <c r="E3" s="374"/>
      <c r="F3" s="374"/>
      <c r="G3" s="374"/>
      <c r="H3" s="374"/>
      <c r="I3" s="374" t="s">
        <v>34</v>
      </c>
      <c r="J3" s="374"/>
      <c r="K3" s="516"/>
      <c r="L3" s="374"/>
      <c r="M3" s="516" t="s">
        <v>73</v>
      </c>
      <c r="N3" s="378"/>
      <c r="O3" s="367"/>
    </row>
    <row r="4" spans="1:15" s="381" customFormat="1" ht="13.5" customHeight="1" thickBot="1" x14ac:dyDescent="0.25">
      <c r="A4" s="379"/>
      <c r="B4" s="380"/>
      <c r="C4" s="1682" t="s">
        <v>0</v>
      </c>
      <c r="D4" s="1683"/>
      <c r="E4" s="1683"/>
      <c r="F4" s="1683"/>
      <c r="G4" s="1683"/>
      <c r="H4" s="1683"/>
      <c r="I4" s="1683"/>
      <c r="J4" s="1683"/>
      <c r="K4" s="1683"/>
      <c r="L4" s="1683"/>
      <c r="M4" s="1684"/>
      <c r="N4" s="378"/>
      <c r="O4" s="367"/>
    </row>
    <row r="5" spans="1:15" ht="4.5" customHeight="1" x14ac:dyDescent="0.2">
      <c r="A5" s="367"/>
      <c r="B5" s="377"/>
      <c r="C5" s="1559" t="s">
        <v>78</v>
      </c>
      <c r="D5" s="1559"/>
      <c r="F5" s="809"/>
      <c r="G5" s="809"/>
      <c r="H5" s="809"/>
      <c r="I5" s="384"/>
      <c r="J5" s="384"/>
      <c r="K5" s="384"/>
      <c r="L5" s="384"/>
      <c r="M5" s="384"/>
      <c r="N5" s="378"/>
      <c r="O5" s="367"/>
    </row>
    <row r="6" spans="1:15" ht="12" customHeight="1" x14ac:dyDescent="0.2">
      <c r="A6" s="367"/>
      <c r="B6" s="377"/>
      <c r="C6" s="1559"/>
      <c r="D6" s="1559"/>
      <c r="E6" s="1560">
        <v>2016</v>
      </c>
      <c r="F6" s="1560"/>
      <c r="G6" s="1560"/>
      <c r="H6" s="1560"/>
      <c r="I6" s="1560"/>
      <c r="J6" s="1560"/>
      <c r="K6" s="1560"/>
      <c r="L6" s="1560"/>
      <c r="M6" s="1560"/>
      <c r="N6" s="378"/>
      <c r="O6" s="367"/>
    </row>
    <row r="7" spans="1:15" s="381" customFormat="1" ht="12.75" customHeight="1" x14ac:dyDescent="0.2">
      <c r="A7" s="379"/>
      <c r="B7" s="380"/>
      <c r="C7" s="386"/>
      <c r="D7" s="386"/>
      <c r="E7" s="1293" t="s">
        <v>93</v>
      </c>
      <c r="F7" s="780" t="s">
        <v>104</v>
      </c>
      <c r="G7" s="693" t="s">
        <v>103</v>
      </c>
      <c r="H7" s="780" t="s">
        <v>102</v>
      </c>
      <c r="I7" s="779" t="s">
        <v>101</v>
      </c>
      <c r="J7" s="780" t="s">
        <v>100</v>
      </c>
      <c r="K7" s="780" t="s">
        <v>99</v>
      </c>
      <c r="L7" s="780" t="s">
        <v>98</v>
      </c>
      <c r="M7" s="779" t="s">
        <v>97</v>
      </c>
      <c r="N7" s="378"/>
      <c r="O7" s="367"/>
    </row>
    <row r="8" spans="1:15" s="390" customFormat="1" ht="13.5" customHeight="1" x14ac:dyDescent="0.2">
      <c r="A8" s="387"/>
      <c r="B8" s="388"/>
      <c r="C8" s="1685" t="s">
        <v>136</v>
      </c>
      <c r="D8" s="1685"/>
      <c r="E8" s="389"/>
      <c r="F8" s="389"/>
      <c r="G8" s="389"/>
      <c r="H8" s="389"/>
      <c r="I8" s="389"/>
      <c r="J8" s="389"/>
      <c r="K8" s="389"/>
      <c r="L8" s="389"/>
      <c r="M8" s="389"/>
      <c r="N8" s="378"/>
      <c r="O8" s="367"/>
    </row>
    <row r="9" spans="1:15" ht="11.25" customHeight="1" x14ac:dyDescent="0.2">
      <c r="A9" s="367"/>
      <c r="B9" s="377"/>
      <c r="C9" s="77" t="s">
        <v>137</v>
      </c>
      <c r="D9" s="391"/>
      <c r="E9" s="65">
        <v>249346</v>
      </c>
      <c r="F9" s="65">
        <v>248349</v>
      </c>
      <c r="G9" s="65">
        <v>247273</v>
      </c>
      <c r="H9" s="65">
        <v>246661</v>
      </c>
      <c r="I9" s="65">
        <v>245880</v>
      </c>
      <c r="J9" s="65">
        <v>245113</v>
      </c>
      <c r="K9" s="65">
        <v>244158</v>
      </c>
      <c r="L9" s="65">
        <v>243496</v>
      </c>
      <c r="M9" s="65">
        <v>242338</v>
      </c>
      <c r="N9" s="378"/>
      <c r="O9" s="367"/>
    </row>
    <row r="10" spans="1:15" ht="11.25" customHeight="1" x14ac:dyDescent="0.2">
      <c r="A10" s="367"/>
      <c r="B10" s="377"/>
      <c r="C10" s="77"/>
      <c r="D10" s="392" t="s">
        <v>72</v>
      </c>
      <c r="E10" s="393">
        <v>130867</v>
      </c>
      <c r="F10" s="393">
        <v>130388</v>
      </c>
      <c r="G10" s="393">
        <v>129843</v>
      </c>
      <c r="H10" s="393">
        <v>129540</v>
      </c>
      <c r="I10" s="393">
        <v>129126</v>
      </c>
      <c r="J10" s="393">
        <v>128808</v>
      </c>
      <c r="K10" s="393">
        <v>128334</v>
      </c>
      <c r="L10" s="393">
        <v>128026</v>
      </c>
      <c r="M10" s="393">
        <v>127474</v>
      </c>
      <c r="N10" s="378"/>
      <c r="O10" s="367"/>
    </row>
    <row r="11" spans="1:15" ht="11.25" customHeight="1" x14ac:dyDescent="0.2">
      <c r="A11" s="367"/>
      <c r="B11" s="377"/>
      <c r="C11" s="77"/>
      <c r="D11" s="392" t="s">
        <v>71</v>
      </c>
      <c r="E11" s="393">
        <v>118479</v>
      </c>
      <c r="F11" s="393">
        <v>117961</v>
      </c>
      <c r="G11" s="393">
        <v>117430</v>
      </c>
      <c r="H11" s="393">
        <v>117121</v>
      </c>
      <c r="I11" s="393">
        <v>116754</v>
      </c>
      <c r="J11" s="393">
        <v>116305</v>
      </c>
      <c r="K11" s="393">
        <v>115824</v>
      </c>
      <c r="L11" s="393">
        <v>115470</v>
      </c>
      <c r="M11" s="393">
        <v>114864</v>
      </c>
      <c r="N11" s="378"/>
      <c r="O11" s="367"/>
    </row>
    <row r="12" spans="1:15" ht="11.25" customHeight="1" x14ac:dyDescent="0.2">
      <c r="A12" s="367"/>
      <c r="B12" s="377"/>
      <c r="C12" s="77" t="s">
        <v>138</v>
      </c>
      <c r="D12" s="391"/>
      <c r="E12" s="65">
        <v>2023745</v>
      </c>
      <c r="F12" s="65">
        <v>2022894</v>
      </c>
      <c r="G12" s="65">
        <v>2023118</v>
      </c>
      <c r="H12" s="65">
        <v>2025234</v>
      </c>
      <c r="I12" s="65">
        <v>2026352</v>
      </c>
      <c r="J12" s="65">
        <v>2028882</v>
      </c>
      <c r="K12" s="65">
        <v>2030596</v>
      </c>
      <c r="L12" s="65">
        <v>2031986</v>
      </c>
      <c r="M12" s="65">
        <v>2031728</v>
      </c>
      <c r="N12" s="378"/>
      <c r="O12" s="367"/>
    </row>
    <row r="13" spans="1:15" ht="11.25" customHeight="1" x14ac:dyDescent="0.2">
      <c r="A13" s="367"/>
      <c r="B13" s="377"/>
      <c r="C13" s="77"/>
      <c r="D13" s="392" t="s">
        <v>72</v>
      </c>
      <c r="E13" s="393">
        <v>953407</v>
      </c>
      <c r="F13" s="393">
        <v>953057</v>
      </c>
      <c r="G13" s="393">
        <v>953516</v>
      </c>
      <c r="H13" s="393">
        <v>954615</v>
      </c>
      <c r="I13" s="393">
        <v>955222</v>
      </c>
      <c r="J13" s="393">
        <v>956436</v>
      </c>
      <c r="K13" s="393">
        <v>957146</v>
      </c>
      <c r="L13" s="393">
        <v>957682</v>
      </c>
      <c r="M13" s="393">
        <v>957496</v>
      </c>
      <c r="N13" s="378"/>
      <c r="O13" s="367"/>
    </row>
    <row r="14" spans="1:15" ht="11.25" customHeight="1" x14ac:dyDescent="0.2">
      <c r="A14" s="367"/>
      <c r="B14" s="377"/>
      <c r="C14" s="77"/>
      <c r="D14" s="392" t="s">
        <v>71</v>
      </c>
      <c r="E14" s="393">
        <v>1070338</v>
      </c>
      <c r="F14" s="393">
        <v>1069837</v>
      </c>
      <c r="G14" s="393">
        <v>1069602</v>
      </c>
      <c r="H14" s="393">
        <v>1070619</v>
      </c>
      <c r="I14" s="393">
        <v>1071130</v>
      </c>
      <c r="J14" s="393">
        <v>1072446</v>
      </c>
      <c r="K14" s="393">
        <v>1073450</v>
      </c>
      <c r="L14" s="393">
        <v>1074304</v>
      </c>
      <c r="M14" s="393">
        <v>1074232</v>
      </c>
      <c r="N14" s="378"/>
      <c r="O14" s="367"/>
    </row>
    <row r="15" spans="1:15" ht="11.25" customHeight="1" x14ac:dyDescent="0.2">
      <c r="A15" s="367"/>
      <c r="B15" s="377"/>
      <c r="C15" s="77" t="s">
        <v>139</v>
      </c>
      <c r="D15" s="391"/>
      <c r="E15" s="65">
        <v>719259</v>
      </c>
      <c r="F15" s="65">
        <v>719438</v>
      </c>
      <c r="G15" s="65">
        <v>717305</v>
      </c>
      <c r="H15" s="65">
        <v>718478</v>
      </c>
      <c r="I15" s="65">
        <v>719062</v>
      </c>
      <c r="J15" s="65">
        <v>720405</v>
      </c>
      <c r="K15" s="65">
        <v>721339</v>
      </c>
      <c r="L15" s="65">
        <v>720932</v>
      </c>
      <c r="M15" s="65">
        <v>714835</v>
      </c>
      <c r="N15" s="378"/>
      <c r="O15" s="367"/>
    </row>
    <row r="16" spans="1:15" ht="11.25" customHeight="1" x14ac:dyDescent="0.2">
      <c r="A16" s="367"/>
      <c r="B16" s="377"/>
      <c r="C16" s="77"/>
      <c r="D16" s="392" t="s">
        <v>72</v>
      </c>
      <c r="E16" s="393">
        <v>132797</v>
      </c>
      <c r="F16" s="393">
        <v>132955</v>
      </c>
      <c r="G16" s="393">
        <v>132156</v>
      </c>
      <c r="H16" s="393">
        <v>132694</v>
      </c>
      <c r="I16" s="393">
        <v>133014</v>
      </c>
      <c r="J16" s="393">
        <v>133512</v>
      </c>
      <c r="K16" s="393">
        <v>133695</v>
      </c>
      <c r="L16" s="393">
        <v>133784</v>
      </c>
      <c r="M16" s="393">
        <v>130977</v>
      </c>
      <c r="N16" s="378"/>
      <c r="O16" s="367"/>
    </row>
    <row r="17" spans="1:15" ht="11.25" customHeight="1" x14ac:dyDescent="0.2">
      <c r="A17" s="367"/>
      <c r="B17" s="377"/>
      <c r="C17" s="77"/>
      <c r="D17" s="392" t="s">
        <v>71</v>
      </c>
      <c r="E17" s="393">
        <v>586462</v>
      </c>
      <c r="F17" s="393">
        <v>586483</v>
      </c>
      <c r="G17" s="393">
        <v>585149</v>
      </c>
      <c r="H17" s="393">
        <v>585784</v>
      </c>
      <c r="I17" s="393">
        <v>586048</v>
      </c>
      <c r="J17" s="393">
        <v>586893</v>
      </c>
      <c r="K17" s="393">
        <v>587644</v>
      </c>
      <c r="L17" s="393">
        <v>587148</v>
      </c>
      <c r="M17" s="393">
        <v>583858</v>
      </c>
      <c r="N17" s="378"/>
      <c r="O17" s="367"/>
    </row>
    <row r="18" spans="1:15" ht="9.75" customHeight="1" x14ac:dyDescent="0.2">
      <c r="A18" s="367"/>
      <c r="B18" s="377"/>
      <c r="C18" s="1686" t="s">
        <v>687</v>
      </c>
      <c r="D18" s="1686"/>
      <c r="E18" s="1686"/>
      <c r="F18" s="1686"/>
      <c r="G18" s="1686"/>
      <c r="H18" s="1686"/>
      <c r="I18" s="1686"/>
      <c r="J18" s="1686"/>
      <c r="K18" s="1686"/>
      <c r="L18" s="1686"/>
      <c r="M18" s="1686"/>
      <c r="N18" s="378"/>
      <c r="O18" s="68"/>
    </row>
    <row r="19" spans="1:15" ht="9" customHeight="1" thickBot="1" x14ac:dyDescent="0.25">
      <c r="A19" s="367"/>
      <c r="B19" s="377"/>
      <c r="C19" s="636"/>
      <c r="D19" s="636"/>
      <c r="E19" s="636"/>
      <c r="F19" s="636"/>
      <c r="G19" s="636"/>
      <c r="H19" s="636"/>
      <c r="I19" s="636"/>
      <c r="J19" s="636"/>
      <c r="K19" s="636"/>
      <c r="L19" s="636"/>
      <c r="M19" s="636"/>
      <c r="N19" s="378"/>
      <c r="O19" s="68"/>
    </row>
    <row r="20" spans="1:15" ht="15" customHeight="1" thickBot="1" x14ac:dyDescent="0.25">
      <c r="A20" s="367"/>
      <c r="B20" s="377"/>
      <c r="C20" s="1667" t="s">
        <v>313</v>
      </c>
      <c r="D20" s="1668"/>
      <c r="E20" s="1668"/>
      <c r="F20" s="1668"/>
      <c r="G20" s="1668"/>
      <c r="H20" s="1668"/>
      <c r="I20" s="1668"/>
      <c r="J20" s="1668"/>
      <c r="K20" s="1668"/>
      <c r="L20" s="1668"/>
      <c r="M20" s="1669"/>
      <c r="N20" s="378"/>
      <c r="O20" s="367"/>
    </row>
    <row r="21" spans="1:15" ht="9.75" customHeight="1" x14ac:dyDescent="0.2">
      <c r="A21" s="367"/>
      <c r="B21" s="377"/>
      <c r="C21" s="69" t="s">
        <v>78</v>
      </c>
      <c r="D21" s="375"/>
      <c r="E21" s="394"/>
      <c r="F21" s="394"/>
      <c r="G21" s="394"/>
      <c r="H21" s="394"/>
      <c r="I21" s="394"/>
      <c r="J21" s="394"/>
      <c r="K21" s="394"/>
      <c r="L21" s="394"/>
      <c r="M21" s="394"/>
      <c r="N21" s="378"/>
      <c r="O21" s="367"/>
    </row>
    <row r="22" spans="1:15" ht="13.5" customHeight="1" x14ac:dyDescent="0.2">
      <c r="A22" s="367"/>
      <c r="B22" s="377"/>
      <c r="C22" s="1685" t="s">
        <v>140</v>
      </c>
      <c r="D22" s="1685"/>
      <c r="E22" s="372"/>
      <c r="F22" s="389"/>
      <c r="G22" s="389"/>
      <c r="H22" s="389"/>
      <c r="I22" s="389"/>
      <c r="J22" s="389"/>
      <c r="K22" s="389"/>
      <c r="L22" s="389"/>
      <c r="M22" s="389"/>
      <c r="N22" s="378"/>
      <c r="O22" s="367"/>
    </row>
    <row r="23" spans="1:15" s="381" customFormat="1" ht="11.25" customHeight="1" x14ac:dyDescent="0.2">
      <c r="A23" s="379"/>
      <c r="B23" s="380"/>
      <c r="C23" s="70" t="s">
        <v>141</v>
      </c>
      <c r="D23" s="511"/>
      <c r="E23" s="66">
        <v>1099085</v>
      </c>
      <c r="F23" s="66">
        <v>1106278</v>
      </c>
      <c r="G23" s="66">
        <v>1114113</v>
      </c>
      <c r="H23" s="66">
        <v>1119277</v>
      </c>
      <c r="I23" s="66">
        <v>1123170</v>
      </c>
      <c r="J23" s="66">
        <v>1127616</v>
      </c>
      <c r="K23" s="66">
        <v>1130795</v>
      </c>
      <c r="L23" s="66">
        <v>1129023</v>
      </c>
      <c r="M23" s="66">
        <v>1073324</v>
      </c>
      <c r="N23" s="378"/>
      <c r="O23" s="379"/>
    </row>
    <row r="24" spans="1:15" ht="11.25" customHeight="1" x14ac:dyDescent="0.2">
      <c r="A24" s="367"/>
      <c r="B24" s="377"/>
      <c r="C24" s="1687" t="s">
        <v>353</v>
      </c>
      <c r="D24" s="1687"/>
      <c r="E24" s="66">
        <v>80355</v>
      </c>
      <c r="F24" s="66">
        <v>81194</v>
      </c>
      <c r="G24" s="66">
        <v>81969</v>
      </c>
      <c r="H24" s="66">
        <v>82513</v>
      </c>
      <c r="I24" s="66">
        <v>83019</v>
      </c>
      <c r="J24" s="66">
        <v>82770</v>
      </c>
      <c r="K24" s="66">
        <v>83024</v>
      </c>
      <c r="L24" s="66">
        <v>83020</v>
      </c>
      <c r="M24" s="66">
        <v>82684</v>
      </c>
      <c r="N24" s="395"/>
      <c r="O24" s="367"/>
    </row>
    <row r="25" spans="1:15" ht="11.25" customHeight="1" x14ac:dyDescent="0.2">
      <c r="A25" s="367"/>
      <c r="B25" s="377"/>
      <c r="C25" s="1680" t="s">
        <v>142</v>
      </c>
      <c r="D25" s="1680"/>
      <c r="E25" s="66">
        <v>3895</v>
      </c>
      <c r="F25" s="66">
        <v>4152</v>
      </c>
      <c r="G25" s="66">
        <v>5491</v>
      </c>
      <c r="H25" s="66">
        <v>5479</v>
      </c>
      <c r="I25" s="66">
        <v>5755</v>
      </c>
      <c r="J25" s="66">
        <v>6612</v>
      </c>
      <c r="K25" s="66">
        <v>5431</v>
      </c>
      <c r="L25" s="66">
        <v>1686</v>
      </c>
      <c r="M25" s="66">
        <v>1717</v>
      </c>
      <c r="N25" s="378"/>
      <c r="O25" s="397"/>
    </row>
    <row r="26" spans="1:15" ht="11.25" customHeight="1" x14ac:dyDescent="0.2">
      <c r="A26" s="367"/>
      <c r="B26" s="377"/>
      <c r="C26" s="1687" t="s">
        <v>143</v>
      </c>
      <c r="D26" s="1687"/>
      <c r="E26" s="71">
        <v>13301</v>
      </c>
      <c r="F26" s="71">
        <v>13294</v>
      </c>
      <c r="G26" s="71">
        <v>13293</v>
      </c>
      <c r="H26" s="71">
        <v>13273</v>
      </c>
      <c r="I26" s="71">
        <v>13261</v>
      </c>
      <c r="J26" s="71">
        <v>13240</v>
      </c>
      <c r="K26" s="71">
        <v>13213</v>
      </c>
      <c r="L26" s="71">
        <v>13179</v>
      </c>
      <c r="M26" s="71">
        <v>13143</v>
      </c>
      <c r="N26" s="378"/>
      <c r="O26" s="367"/>
    </row>
    <row r="27" spans="1:15" ht="11.25" customHeight="1" x14ac:dyDescent="0.2">
      <c r="A27" s="367"/>
      <c r="B27" s="377"/>
      <c r="C27" s="1687" t="s">
        <v>354</v>
      </c>
      <c r="D27" s="1687"/>
      <c r="E27" s="66">
        <v>12487</v>
      </c>
      <c r="F27" s="66">
        <v>12495</v>
      </c>
      <c r="G27" s="66">
        <v>12489</v>
      </c>
      <c r="H27" s="66">
        <v>12499</v>
      </c>
      <c r="I27" s="66">
        <v>12484</v>
      </c>
      <c r="J27" s="66">
        <v>12459</v>
      </c>
      <c r="K27" s="66">
        <v>12394</v>
      </c>
      <c r="L27" s="66">
        <v>12310</v>
      </c>
      <c r="M27" s="66">
        <v>12222</v>
      </c>
      <c r="N27" s="378"/>
      <c r="O27" s="367"/>
    </row>
    <row r="28" spans="1:15" s="402" customFormat="1" ht="9.75" customHeight="1" x14ac:dyDescent="0.2">
      <c r="A28" s="398"/>
      <c r="B28" s="399"/>
      <c r="C28" s="1686" t="s">
        <v>688</v>
      </c>
      <c r="D28" s="1686"/>
      <c r="E28" s="1686"/>
      <c r="F28" s="1686"/>
      <c r="G28" s="1686"/>
      <c r="H28" s="1686"/>
      <c r="I28" s="1686"/>
      <c r="J28" s="1686"/>
      <c r="K28" s="1686"/>
      <c r="L28" s="1686"/>
      <c r="M28" s="1686"/>
      <c r="N28" s="400"/>
      <c r="O28" s="401"/>
    </row>
    <row r="29" spans="1:15" ht="9" customHeight="1" thickBot="1" x14ac:dyDescent="0.25">
      <c r="A29" s="367"/>
      <c r="B29" s="377"/>
      <c r="C29" s="377"/>
      <c r="D29" s="377"/>
      <c r="E29" s="374"/>
      <c r="F29" s="374"/>
      <c r="G29" s="374"/>
      <c r="H29" s="374"/>
      <c r="I29" s="374"/>
      <c r="J29" s="374"/>
      <c r="K29" s="375"/>
      <c r="L29" s="374"/>
      <c r="M29" s="375"/>
      <c r="N29" s="378"/>
      <c r="O29" s="403"/>
    </row>
    <row r="30" spans="1:15" ht="13.5" customHeight="1" thickBot="1" x14ac:dyDescent="0.25">
      <c r="A30" s="367"/>
      <c r="B30" s="377"/>
      <c r="C30" s="1667" t="s">
        <v>1</v>
      </c>
      <c r="D30" s="1668"/>
      <c r="E30" s="1668"/>
      <c r="F30" s="1668"/>
      <c r="G30" s="1668"/>
      <c r="H30" s="1668"/>
      <c r="I30" s="1668"/>
      <c r="J30" s="1668"/>
      <c r="K30" s="1668"/>
      <c r="L30" s="1668"/>
      <c r="M30" s="1669"/>
      <c r="N30" s="378"/>
      <c r="O30" s="367"/>
    </row>
    <row r="31" spans="1:15" ht="9.75" customHeight="1" x14ac:dyDescent="0.2">
      <c r="A31" s="367"/>
      <c r="B31" s="377"/>
      <c r="C31" s="69" t="s">
        <v>78</v>
      </c>
      <c r="D31" s="375"/>
      <c r="E31" s="404"/>
      <c r="F31" s="404"/>
      <c r="G31" s="404"/>
      <c r="H31" s="404"/>
      <c r="I31" s="404"/>
      <c r="J31" s="404"/>
      <c r="K31" s="404"/>
      <c r="L31" s="404"/>
      <c r="M31" s="404"/>
      <c r="N31" s="378"/>
      <c r="O31" s="367"/>
    </row>
    <row r="32" spans="1:15" s="409" customFormat="1" ht="13.5" customHeight="1" x14ac:dyDescent="0.2">
      <c r="A32" s="405"/>
      <c r="B32" s="406"/>
      <c r="C32" s="1688" t="s">
        <v>333</v>
      </c>
      <c r="D32" s="1688"/>
      <c r="E32" s="407">
        <v>262148</v>
      </c>
      <c r="F32" s="407">
        <v>257228</v>
      </c>
      <c r="G32" s="407">
        <v>251016</v>
      </c>
      <c r="H32" s="407">
        <v>243321</v>
      </c>
      <c r="I32" s="407">
        <v>233879</v>
      </c>
      <c r="J32" s="407">
        <v>221673</v>
      </c>
      <c r="K32" s="407">
        <v>219172</v>
      </c>
      <c r="L32" s="407">
        <v>216079</v>
      </c>
      <c r="M32" s="407">
        <v>221448</v>
      </c>
      <c r="N32" s="408"/>
      <c r="O32" s="405"/>
    </row>
    <row r="33" spans="1:15" s="409" customFormat="1" ht="15" customHeight="1" x14ac:dyDescent="0.2">
      <c r="A33" s="405"/>
      <c r="B33" s="406"/>
      <c r="C33" s="637" t="s">
        <v>332</v>
      </c>
      <c r="D33" s="637"/>
      <c r="E33" s="66"/>
      <c r="F33" s="66"/>
      <c r="G33" s="66"/>
      <c r="H33" s="66"/>
      <c r="I33" s="66"/>
      <c r="J33" s="66"/>
      <c r="K33" s="66"/>
      <c r="L33" s="66"/>
      <c r="M33" s="66"/>
      <c r="N33" s="408"/>
      <c r="O33" s="405"/>
    </row>
    <row r="34" spans="1:15" s="381" customFormat="1" ht="12.75" customHeight="1" x14ac:dyDescent="0.2">
      <c r="A34" s="379"/>
      <c r="B34" s="380"/>
      <c r="C34" s="1689" t="s">
        <v>144</v>
      </c>
      <c r="D34" s="1689"/>
      <c r="E34" s="66">
        <v>206097</v>
      </c>
      <c r="F34" s="66">
        <v>200693</v>
      </c>
      <c r="G34" s="66">
        <v>194972</v>
      </c>
      <c r="H34" s="66">
        <v>189019</v>
      </c>
      <c r="I34" s="66">
        <v>182548</v>
      </c>
      <c r="J34" s="66">
        <v>173279</v>
      </c>
      <c r="K34" s="66">
        <v>172183</v>
      </c>
      <c r="L34" s="66">
        <v>170809</v>
      </c>
      <c r="M34" s="66">
        <v>176833</v>
      </c>
      <c r="N34" s="410"/>
      <c r="O34" s="379"/>
    </row>
    <row r="35" spans="1:15" s="381" customFormat="1" ht="23.25" customHeight="1" x14ac:dyDescent="0.2">
      <c r="A35" s="379"/>
      <c r="B35" s="380"/>
      <c r="C35" s="1689" t="s">
        <v>145</v>
      </c>
      <c r="D35" s="1689"/>
      <c r="E35" s="66">
        <v>13573</v>
      </c>
      <c r="F35" s="66">
        <v>14087</v>
      </c>
      <c r="G35" s="66">
        <v>13772</v>
      </c>
      <c r="H35" s="66">
        <v>12417</v>
      </c>
      <c r="I35" s="66">
        <v>10874</v>
      </c>
      <c r="J35" s="66">
        <v>9379</v>
      </c>
      <c r="K35" s="66">
        <v>9048</v>
      </c>
      <c r="L35" s="66">
        <v>8802</v>
      </c>
      <c r="M35" s="66">
        <v>8958</v>
      </c>
      <c r="N35" s="410"/>
      <c r="O35" s="379"/>
    </row>
    <row r="36" spans="1:15" s="381" customFormat="1" ht="21.75" customHeight="1" x14ac:dyDescent="0.2">
      <c r="A36" s="379"/>
      <c r="B36" s="380"/>
      <c r="C36" s="1689" t="s">
        <v>147</v>
      </c>
      <c r="D36" s="1689"/>
      <c r="E36" s="66">
        <v>42451</v>
      </c>
      <c r="F36" s="66">
        <v>42420</v>
      </c>
      <c r="G36" s="66">
        <v>42244</v>
      </c>
      <c r="H36" s="66">
        <v>41859</v>
      </c>
      <c r="I36" s="66">
        <v>40425</v>
      </c>
      <c r="J36" s="66">
        <v>38985</v>
      </c>
      <c r="K36" s="66">
        <v>37902</v>
      </c>
      <c r="L36" s="66">
        <v>36431</v>
      </c>
      <c r="M36" s="66">
        <v>35619</v>
      </c>
      <c r="N36" s="410"/>
      <c r="O36" s="379"/>
    </row>
    <row r="37" spans="1:15" s="381" customFormat="1" ht="20.25" customHeight="1" x14ac:dyDescent="0.2">
      <c r="A37" s="379"/>
      <c r="B37" s="380"/>
      <c r="C37" s="1689" t="s">
        <v>148</v>
      </c>
      <c r="D37" s="1689"/>
      <c r="E37" s="66">
        <v>27</v>
      </c>
      <c r="F37" s="66">
        <v>28</v>
      </c>
      <c r="G37" s="66">
        <v>28</v>
      </c>
      <c r="H37" s="66">
        <v>26</v>
      </c>
      <c r="I37" s="66">
        <v>32</v>
      </c>
      <c r="J37" s="66">
        <v>30</v>
      </c>
      <c r="K37" s="66">
        <v>39</v>
      </c>
      <c r="L37" s="66">
        <v>37</v>
      </c>
      <c r="M37" s="66">
        <v>38</v>
      </c>
      <c r="N37" s="410"/>
      <c r="O37" s="379"/>
    </row>
    <row r="38" spans="1:15" ht="15" customHeight="1" x14ac:dyDescent="0.2">
      <c r="A38" s="367"/>
      <c r="B38" s="377"/>
      <c r="C38" s="1688" t="s">
        <v>346</v>
      </c>
      <c r="D38" s="1688"/>
      <c r="E38" s="407"/>
      <c r="F38" s="407"/>
      <c r="G38" s="407"/>
      <c r="H38" s="407"/>
      <c r="I38" s="407"/>
      <c r="J38" s="407"/>
      <c r="K38" s="407"/>
      <c r="L38" s="407"/>
      <c r="M38" s="407"/>
      <c r="N38" s="378"/>
      <c r="O38" s="367"/>
    </row>
    <row r="39" spans="1:15" ht="10.5" customHeight="1" x14ac:dyDescent="0.2">
      <c r="A39" s="367"/>
      <c r="B39" s="377"/>
      <c r="C39" s="77" t="s">
        <v>62</v>
      </c>
      <c r="D39" s="123"/>
      <c r="E39" s="411">
        <v>15122</v>
      </c>
      <c r="F39" s="411">
        <v>14725</v>
      </c>
      <c r="G39" s="411">
        <v>14495</v>
      </c>
      <c r="H39" s="411">
        <v>14593</v>
      </c>
      <c r="I39" s="411">
        <v>14014</v>
      </c>
      <c r="J39" s="411">
        <v>13658</v>
      </c>
      <c r="K39" s="411">
        <v>13420</v>
      </c>
      <c r="L39" s="411">
        <v>13008</v>
      </c>
      <c r="M39" s="411">
        <v>13621</v>
      </c>
      <c r="N39" s="378"/>
      <c r="O39" s="367">
        <v>24716</v>
      </c>
    </row>
    <row r="40" spans="1:15" ht="10.5" customHeight="1" x14ac:dyDescent="0.2">
      <c r="A40" s="367"/>
      <c r="B40" s="377"/>
      <c r="C40" s="77" t="s">
        <v>55</v>
      </c>
      <c r="D40" s="123"/>
      <c r="E40" s="411">
        <v>3806</v>
      </c>
      <c r="F40" s="411">
        <v>3816</v>
      </c>
      <c r="G40" s="411">
        <v>3830</v>
      </c>
      <c r="H40" s="411">
        <v>3767</v>
      </c>
      <c r="I40" s="411">
        <v>3458</v>
      </c>
      <c r="J40" s="411">
        <v>3141</v>
      </c>
      <c r="K40" s="411">
        <v>2992</v>
      </c>
      <c r="L40" s="411">
        <v>3023</v>
      </c>
      <c r="M40" s="411">
        <v>3080</v>
      </c>
      <c r="N40" s="378"/>
      <c r="O40" s="367">
        <v>5505</v>
      </c>
    </row>
    <row r="41" spans="1:15" ht="10.5" customHeight="1" x14ac:dyDescent="0.2">
      <c r="A41" s="367"/>
      <c r="B41" s="377"/>
      <c r="C41" s="77" t="s">
        <v>64</v>
      </c>
      <c r="D41" s="123"/>
      <c r="E41" s="411">
        <v>20131</v>
      </c>
      <c r="F41" s="411">
        <v>19457</v>
      </c>
      <c r="G41" s="411">
        <v>19089</v>
      </c>
      <c r="H41" s="411">
        <v>18663</v>
      </c>
      <c r="I41" s="411">
        <v>18077</v>
      </c>
      <c r="J41" s="411">
        <v>17392</v>
      </c>
      <c r="K41" s="411">
        <v>17057</v>
      </c>
      <c r="L41" s="411">
        <v>17159</v>
      </c>
      <c r="M41" s="411">
        <v>18025</v>
      </c>
      <c r="N41" s="378"/>
      <c r="O41" s="367">
        <v>35834</v>
      </c>
    </row>
    <row r="42" spans="1:15" ht="10.5" customHeight="1" x14ac:dyDescent="0.2">
      <c r="A42" s="367"/>
      <c r="B42" s="377"/>
      <c r="C42" s="77" t="s">
        <v>66</v>
      </c>
      <c r="D42" s="123"/>
      <c r="E42" s="411">
        <v>2329</v>
      </c>
      <c r="F42" s="411">
        <v>2293</v>
      </c>
      <c r="G42" s="411">
        <v>2309</v>
      </c>
      <c r="H42" s="411">
        <v>2244</v>
      </c>
      <c r="I42" s="411">
        <v>2212</v>
      </c>
      <c r="J42" s="411">
        <v>2026</v>
      </c>
      <c r="K42" s="411">
        <v>2048</v>
      </c>
      <c r="L42" s="411">
        <v>2028</v>
      </c>
      <c r="M42" s="411">
        <v>2121</v>
      </c>
      <c r="N42" s="378"/>
      <c r="O42" s="367">
        <v>3304</v>
      </c>
    </row>
    <row r="43" spans="1:15" ht="10.5" customHeight="1" x14ac:dyDescent="0.2">
      <c r="A43" s="367"/>
      <c r="B43" s="377"/>
      <c r="C43" s="77" t="s">
        <v>75</v>
      </c>
      <c r="D43" s="123"/>
      <c r="E43" s="411">
        <v>3937</v>
      </c>
      <c r="F43" s="411">
        <v>3848</v>
      </c>
      <c r="G43" s="411">
        <v>3752</v>
      </c>
      <c r="H43" s="411">
        <v>3678</v>
      </c>
      <c r="I43" s="411">
        <v>3618</v>
      </c>
      <c r="J43" s="411">
        <v>3411</v>
      </c>
      <c r="K43" s="411">
        <v>3355</v>
      </c>
      <c r="L43" s="411">
        <v>3387</v>
      </c>
      <c r="M43" s="411">
        <v>3390</v>
      </c>
      <c r="N43" s="378"/>
      <c r="O43" s="367">
        <v>6334</v>
      </c>
    </row>
    <row r="44" spans="1:15" ht="10.5" customHeight="1" x14ac:dyDescent="0.2">
      <c r="A44" s="367"/>
      <c r="B44" s="377"/>
      <c r="C44" s="77" t="s">
        <v>61</v>
      </c>
      <c r="D44" s="123"/>
      <c r="E44" s="411">
        <v>8399</v>
      </c>
      <c r="F44" s="411">
        <v>8355</v>
      </c>
      <c r="G44" s="411">
        <v>8103</v>
      </c>
      <c r="H44" s="411">
        <v>7983</v>
      </c>
      <c r="I44" s="411">
        <v>7874</v>
      </c>
      <c r="J44" s="411">
        <v>7399</v>
      </c>
      <c r="K44" s="411">
        <v>7367</v>
      </c>
      <c r="L44" s="411">
        <v>7313</v>
      </c>
      <c r="M44" s="411">
        <v>7509</v>
      </c>
      <c r="N44" s="378"/>
      <c r="O44" s="367">
        <v>14052</v>
      </c>
    </row>
    <row r="45" spans="1:15" ht="10.5" customHeight="1" x14ac:dyDescent="0.2">
      <c r="A45" s="367"/>
      <c r="B45" s="377"/>
      <c r="C45" s="77" t="s">
        <v>56</v>
      </c>
      <c r="D45" s="123"/>
      <c r="E45" s="411">
        <v>3784</v>
      </c>
      <c r="F45" s="411">
        <v>3578</v>
      </c>
      <c r="G45" s="411">
        <v>3574</v>
      </c>
      <c r="H45" s="411">
        <v>3727</v>
      </c>
      <c r="I45" s="411">
        <v>3573</v>
      </c>
      <c r="J45" s="411">
        <v>3189</v>
      </c>
      <c r="K45" s="411">
        <v>3083</v>
      </c>
      <c r="L45" s="411">
        <v>3239</v>
      </c>
      <c r="M45" s="411">
        <v>3310</v>
      </c>
      <c r="N45" s="378"/>
      <c r="O45" s="367">
        <v>5973</v>
      </c>
    </row>
    <row r="46" spans="1:15" ht="10.5" customHeight="1" x14ac:dyDescent="0.2">
      <c r="A46" s="367"/>
      <c r="B46" s="377"/>
      <c r="C46" s="77" t="s">
        <v>74</v>
      </c>
      <c r="D46" s="123"/>
      <c r="E46" s="411">
        <v>18569</v>
      </c>
      <c r="F46" s="411">
        <v>18854</v>
      </c>
      <c r="G46" s="411">
        <v>17449</v>
      </c>
      <c r="H46" s="411">
        <v>13012</v>
      </c>
      <c r="I46" s="411">
        <v>10504</v>
      </c>
      <c r="J46" s="411">
        <v>8461</v>
      </c>
      <c r="K46" s="411">
        <v>7243</v>
      </c>
      <c r="L46" s="411">
        <v>6911</v>
      </c>
      <c r="M46" s="411">
        <v>7092</v>
      </c>
      <c r="N46" s="378"/>
      <c r="O46" s="367">
        <v>26102</v>
      </c>
    </row>
    <row r="47" spans="1:15" ht="10.5" customHeight="1" x14ac:dyDescent="0.2">
      <c r="A47" s="367"/>
      <c r="B47" s="377"/>
      <c r="C47" s="77" t="s">
        <v>76</v>
      </c>
      <c r="D47" s="123"/>
      <c r="E47" s="411">
        <v>2975</v>
      </c>
      <c r="F47" s="411">
        <v>2921</v>
      </c>
      <c r="G47" s="411">
        <v>2818</v>
      </c>
      <c r="H47" s="411">
        <v>2695</v>
      </c>
      <c r="I47" s="411">
        <v>2618</v>
      </c>
      <c r="J47" s="411">
        <v>2440</v>
      </c>
      <c r="K47" s="411">
        <v>2409</v>
      </c>
      <c r="L47" s="411">
        <v>2368</v>
      </c>
      <c r="M47" s="411">
        <v>2441</v>
      </c>
      <c r="N47" s="378"/>
      <c r="O47" s="367">
        <v>4393</v>
      </c>
    </row>
    <row r="48" spans="1:15" ht="10.5" customHeight="1" x14ac:dyDescent="0.2">
      <c r="A48" s="367"/>
      <c r="B48" s="377"/>
      <c r="C48" s="77" t="s">
        <v>60</v>
      </c>
      <c r="D48" s="123"/>
      <c r="E48" s="411">
        <v>9241</v>
      </c>
      <c r="F48" s="411">
        <v>8721</v>
      </c>
      <c r="G48" s="411">
        <v>8435</v>
      </c>
      <c r="H48" s="411">
        <v>8302</v>
      </c>
      <c r="I48" s="411">
        <v>7914</v>
      </c>
      <c r="J48" s="411">
        <v>7560</v>
      </c>
      <c r="K48" s="411">
        <v>7500</v>
      </c>
      <c r="L48" s="411">
        <v>7574</v>
      </c>
      <c r="M48" s="411">
        <v>7805</v>
      </c>
      <c r="N48" s="378"/>
      <c r="O48" s="367">
        <v>16923</v>
      </c>
    </row>
    <row r="49" spans="1:15" ht="10.5" customHeight="1" x14ac:dyDescent="0.2">
      <c r="A49" s="367"/>
      <c r="B49" s="377"/>
      <c r="C49" s="77" t="s">
        <v>59</v>
      </c>
      <c r="D49" s="123"/>
      <c r="E49" s="411">
        <v>50710</v>
      </c>
      <c r="F49" s="411">
        <v>50378</v>
      </c>
      <c r="G49" s="411">
        <v>49458</v>
      </c>
      <c r="H49" s="411">
        <v>48890</v>
      </c>
      <c r="I49" s="411">
        <v>47588</v>
      </c>
      <c r="J49" s="411">
        <v>46143</v>
      </c>
      <c r="K49" s="411">
        <v>45703</v>
      </c>
      <c r="L49" s="411">
        <v>44531</v>
      </c>
      <c r="M49" s="411">
        <v>44946</v>
      </c>
      <c r="N49" s="378"/>
      <c r="O49" s="367">
        <v>81201</v>
      </c>
    </row>
    <row r="50" spans="1:15" ht="10.5" customHeight="1" x14ac:dyDescent="0.2">
      <c r="A50" s="367"/>
      <c r="B50" s="377"/>
      <c r="C50" s="77" t="s">
        <v>57</v>
      </c>
      <c r="D50" s="123"/>
      <c r="E50" s="411">
        <v>3053</v>
      </c>
      <c r="F50" s="411">
        <v>2864</v>
      </c>
      <c r="G50" s="411">
        <v>2769</v>
      </c>
      <c r="H50" s="411">
        <v>2784</v>
      </c>
      <c r="I50" s="411">
        <v>2684</v>
      </c>
      <c r="J50" s="411">
        <v>2448</v>
      </c>
      <c r="K50" s="411">
        <v>2310</v>
      </c>
      <c r="L50" s="411">
        <v>2303</v>
      </c>
      <c r="M50" s="411">
        <v>2463</v>
      </c>
      <c r="N50" s="378"/>
      <c r="O50" s="367">
        <v>4403</v>
      </c>
    </row>
    <row r="51" spans="1:15" ht="10.5" customHeight="1" x14ac:dyDescent="0.2">
      <c r="A51" s="367"/>
      <c r="B51" s="377"/>
      <c r="C51" s="77" t="s">
        <v>63</v>
      </c>
      <c r="D51" s="123"/>
      <c r="E51" s="411">
        <v>54684</v>
      </c>
      <c r="F51" s="411">
        <v>53014</v>
      </c>
      <c r="G51" s="411">
        <v>51750</v>
      </c>
      <c r="H51" s="411">
        <v>51147</v>
      </c>
      <c r="I51" s="411">
        <v>49711</v>
      </c>
      <c r="J51" s="411">
        <v>47518</v>
      </c>
      <c r="K51" s="411">
        <v>48367</v>
      </c>
      <c r="L51" s="411">
        <v>47986</v>
      </c>
      <c r="M51" s="411">
        <v>48846</v>
      </c>
      <c r="N51" s="378"/>
      <c r="O51" s="367">
        <v>88638</v>
      </c>
    </row>
    <row r="52" spans="1:15" ht="10.5" customHeight="1" x14ac:dyDescent="0.2">
      <c r="A52" s="367"/>
      <c r="B52" s="377"/>
      <c r="C52" s="77" t="s">
        <v>79</v>
      </c>
      <c r="D52" s="123"/>
      <c r="E52" s="411">
        <v>10822</v>
      </c>
      <c r="F52" s="411">
        <v>10596</v>
      </c>
      <c r="G52" s="411">
        <v>10238</v>
      </c>
      <c r="H52" s="411">
        <v>9928</v>
      </c>
      <c r="I52" s="411">
        <v>9244</v>
      </c>
      <c r="J52" s="411">
        <v>8635</v>
      </c>
      <c r="K52" s="411">
        <v>8310</v>
      </c>
      <c r="L52" s="411">
        <v>8325</v>
      </c>
      <c r="M52" s="411">
        <v>8566</v>
      </c>
      <c r="N52" s="378"/>
      <c r="O52" s="367">
        <v>18640</v>
      </c>
    </row>
    <row r="53" spans="1:15" ht="10.5" customHeight="1" x14ac:dyDescent="0.2">
      <c r="A53" s="367"/>
      <c r="B53" s="377"/>
      <c r="C53" s="77" t="s">
        <v>58</v>
      </c>
      <c r="D53" s="123"/>
      <c r="E53" s="411">
        <v>22050</v>
      </c>
      <c r="F53" s="411">
        <v>21439</v>
      </c>
      <c r="G53" s="411">
        <v>21277</v>
      </c>
      <c r="H53" s="411">
        <v>20945</v>
      </c>
      <c r="I53" s="411">
        <v>20433</v>
      </c>
      <c r="J53" s="411">
        <v>19562</v>
      </c>
      <c r="K53" s="411">
        <v>19358</v>
      </c>
      <c r="L53" s="411">
        <v>18798</v>
      </c>
      <c r="M53" s="411">
        <v>19415</v>
      </c>
      <c r="N53" s="378"/>
      <c r="O53" s="367">
        <v>35533</v>
      </c>
    </row>
    <row r="54" spans="1:15" ht="10.5" customHeight="1" x14ac:dyDescent="0.2">
      <c r="A54" s="367"/>
      <c r="B54" s="377"/>
      <c r="C54" s="77" t="s">
        <v>65</v>
      </c>
      <c r="D54" s="123"/>
      <c r="E54" s="411">
        <v>4426</v>
      </c>
      <c r="F54" s="411">
        <v>4336</v>
      </c>
      <c r="G54" s="411">
        <v>4195</v>
      </c>
      <c r="H54" s="411">
        <v>4132</v>
      </c>
      <c r="I54" s="411">
        <v>3966</v>
      </c>
      <c r="J54" s="411">
        <v>3742</v>
      </c>
      <c r="K54" s="411">
        <v>3687</v>
      </c>
      <c r="L54" s="411">
        <v>3672</v>
      </c>
      <c r="M54" s="411">
        <v>3706</v>
      </c>
      <c r="N54" s="378"/>
      <c r="O54" s="367">
        <v>6979</v>
      </c>
    </row>
    <row r="55" spans="1:15" ht="10.5" customHeight="1" x14ac:dyDescent="0.2">
      <c r="A55" s="367"/>
      <c r="B55" s="377"/>
      <c r="C55" s="77" t="s">
        <v>67</v>
      </c>
      <c r="D55" s="123"/>
      <c r="E55" s="411">
        <v>3904</v>
      </c>
      <c r="F55" s="411">
        <v>3924</v>
      </c>
      <c r="G55" s="411">
        <v>3856</v>
      </c>
      <c r="H55" s="411">
        <v>3744</v>
      </c>
      <c r="I55" s="411">
        <v>3593</v>
      </c>
      <c r="J55" s="411">
        <v>3398</v>
      </c>
      <c r="K55" s="411">
        <v>3372</v>
      </c>
      <c r="L55" s="411">
        <v>3383</v>
      </c>
      <c r="M55" s="411">
        <v>3565</v>
      </c>
      <c r="N55" s="378"/>
      <c r="O55" s="367">
        <v>5622</v>
      </c>
    </row>
    <row r="56" spans="1:15" ht="10.5" customHeight="1" x14ac:dyDescent="0.2">
      <c r="A56" s="367"/>
      <c r="B56" s="377"/>
      <c r="C56" s="77" t="s">
        <v>77</v>
      </c>
      <c r="D56" s="123"/>
      <c r="E56" s="411">
        <v>8318</v>
      </c>
      <c r="F56" s="411">
        <v>8169</v>
      </c>
      <c r="G56" s="411">
        <v>7844</v>
      </c>
      <c r="H56" s="411">
        <v>7612</v>
      </c>
      <c r="I56" s="411">
        <v>7396</v>
      </c>
      <c r="J56" s="411">
        <v>6918</v>
      </c>
      <c r="K56" s="411">
        <v>6723</v>
      </c>
      <c r="L56" s="411">
        <v>6789</v>
      </c>
      <c r="M56" s="411">
        <v>7037</v>
      </c>
      <c r="N56" s="378"/>
      <c r="O56" s="367">
        <v>12225</v>
      </c>
    </row>
    <row r="57" spans="1:15" ht="10.5" customHeight="1" x14ac:dyDescent="0.2">
      <c r="A57" s="367"/>
      <c r="B57" s="377"/>
      <c r="C57" s="77" t="s">
        <v>131</v>
      </c>
      <c r="D57" s="123"/>
      <c r="E57" s="411">
        <v>6977</v>
      </c>
      <c r="F57" s="411">
        <v>6925</v>
      </c>
      <c r="G57" s="411">
        <v>6743</v>
      </c>
      <c r="H57" s="411">
        <v>6716</v>
      </c>
      <c r="I57" s="411">
        <v>7024</v>
      </c>
      <c r="J57" s="411">
        <v>6809</v>
      </c>
      <c r="K57" s="411">
        <v>6984</v>
      </c>
      <c r="L57" s="411">
        <v>6778</v>
      </c>
      <c r="M57" s="411">
        <v>6723</v>
      </c>
      <c r="N57" s="378"/>
      <c r="O57" s="367">
        <v>8291</v>
      </c>
    </row>
    <row r="58" spans="1:15" ht="10.5" customHeight="1" x14ac:dyDescent="0.2">
      <c r="A58" s="367"/>
      <c r="B58" s="377"/>
      <c r="C58" s="77" t="s">
        <v>132</v>
      </c>
      <c r="D58" s="123"/>
      <c r="E58" s="411">
        <v>7750</v>
      </c>
      <c r="F58" s="411">
        <v>7930</v>
      </c>
      <c r="G58" s="411">
        <v>7853</v>
      </c>
      <c r="H58" s="411">
        <v>7608</v>
      </c>
      <c r="I58" s="411">
        <v>7348</v>
      </c>
      <c r="J58" s="411">
        <v>7024</v>
      </c>
      <c r="K58" s="411">
        <v>6902</v>
      </c>
      <c r="L58" s="411">
        <v>6756</v>
      </c>
      <c r="M58" s="411">
        <v>6884</v>
      </c>
      <c r="N58" s="378"/>
      <c r="O58" s="367">
        <v>12043</v>
      </c>
    </row>
    <row r="59" spans="1:15" s="409" customFormat="1" ht="15" customHeight="1" x14ac:dyDescent="0.2">
      <c r="A59" s="405"/>
      <c r="B59" s="406"/>
      <c r="C59" s="637" t="s">
        <v>149</v>
      </c>
      <c r="D59" s="637"/>
      <c r="E59" s="407"/>
      <c r="F59" s="407"/>
      <c r="G59" s="407"/>
      <c r="H59" s="407"/>
      <c r="I59" s="407"/>
      <c r="J59" s="407"/>
      <c r="K59" s="407"/>
      <c r="L59" s="407"/>
      <c r="M59" s="407"/>
      <c r="N59" s="408"/>
      <c r="O59" s="405"/>
    </row>
    <row r="60" spans="1:15" s="381" customFormat="1" ht="13.5" customHeight="1" x14ac:dyDescent="0.2">
      <c r="A60" s="379"/>
      <c r="B60" s="380"/>
      <c r="C60" s="1689" t="s">
        <v>150</v>
      </c>
      <c r="D60" s="1689"/>
      <c r="E60" s="412">
        <v>447.39</v>
      </c>
      <c r="F60" s="412">
        <v>455.86</v>
      </c>
      <c r="G60" s="412">
        <v>455.34</v>
      </c>
      <c r="H60" s="412">
        <v>450.47</v>
      </c>
      <c r="I60" s="412">
        <v>449.15</v>
      </c>
      <c r="J60" s="412">
        <v>458.62</v>
      </c>
      <c r="K60" s="412">
        <v>452.61</v>
      </c>
      <c r="L60" s="412">
        <v>457.31</v>
      </c>
      <c r="M60" s="412">
        <v>460.48</v>
      </c>
      <c r="N60" s="410"/>
      <c r="O60" s="379">
        <v>491.25</v>
      </c>
    </row>
    <row r="61" spans="1:15" ht="9.75" customHeight="1" x14ac:dyDescent="0.2">
      <c r="A61" s="367"/>
      <c r="B61" s="377"/>
      <c r="C61" s="1686" t="s">
        <v>686</v>
      </c>
      <c r="D61" s="1686"/>
      <c r="E61" s="1686"/>
      <c r="F61" s="1686"/>
      <c r="G61" s="1686"/>
      <c r="H61" s="1686"/>
      <c r="I61" s="1686"/>
      <c r="J61" s="1686"/>
      <c r="K61" s="1686"/>
      <c r="L61" s="1686"/>
      <c r="M61" s="1686"/>
      <c r="N61" s="378"/>
      <c r="O61" s="367"/>
    </row>
    <row r="62" spans="1:15" ht="9" customHeight="1" thickBot="1" x14ac:dyDescent="0.25">
      <c r="A62" s="367"/>
      <c r="B62" s="377"/>
      <c r="C62" s="325"/>
      <c r="D62" s="325"/>
      <c r="E62" s="325"/>
      <c r="F62" s="325"/>
      <c r="G62" s="325"/>
      <c r="H62" s="325"/>
      <c r="I62" s="325"/>
      <c r="J62" s="325"/>
      <c r="K62" s="325"/>
      <c r="L62" s="325"/>
      <c r="M62" s="325"/>
      <c r="N62" s="378"/>
      <c r="O62" s="367"/>
    </row>
    <row r="63" spans="1:15" ht="13.5" customHeight="1" thickBot="1" x14ac:dyDescent="0.25">
      <c r="A63" s="367"/>
      <c r="B63" s="377"/>
      <c r="C63" s="1667" t="s">
        <v>22</v>
      </c>
      <c r="D63" s="1668"/>
      <c r="E63" s="1668"/>
      <c r="F63" s="1668"/>
      <c r="G63" s="1668"/>
      <c r="H63" s="1668"/>
      <c r="I63" s="1668"/>
      <c r="J63" s="1668"/>
      <c r="K63" s="1668"/>
      <c r="L63" s="1668"/>
      <c r="M63" s="1669"/>
      <c r="N63" s="378"/>
      <c r="O63" s="367"/>
    </row>
    <row r="64" spans="1:15" ht="9.75" customHeight="1" x14ac:dyDescent="0.2">
      <c r="A64" s="367"/>
      <c r="B64" s="377"/>
      <c r="C64" s="72" t="s">
        <v>78</v>
      </c>
      <c r="D64" s="396"/>
      <c r="E64" s="414"/>
      <c r="F64" s="414"/>
      <c r="G64" s="414"/>
      <c r="H64" s="414"/>
      <c r="I64" s="414"/>
      <c r="J64" s="414"/>
      <c r="K64" s="414"/>
      <c r="L64" s="414"/>
      <c r="M64" s="414"/>
      <c r="N64" s="378"/>
      <c r="O64" s="367"/>
    </row>
    <row r="65" spans="1:15" ht="13.5" customHeight="1" x14ac:dyDescent="0.2">
      <c r="A65" s="367"/>
      <c r="B65" s="377"/>
      <c r="C65" s="1685" t="s">
        <v>146</v>
      </c>
      <c r="D65" s="1685"/>
      <c r="E65" s="407">
        <f t="shared" ref="E65:L65" si="0">+E66+E67</f>
        <v>95338</v>
      </c>
      <c r="F65" s="407">
        <f t="shared" si="0"/>
        <v>123675</v>
      </c>
      <c r="G65" s="407">
        <f t="shared" si="0"/>
        <v>113980</v>
      </c>
      <c r="H65" s="407">
        <f t="shared" si="0"/>
        <v>130475</v>
      </c>
      <c r="I65" s="407">
        <f t="shared" si="0"/>
        <v>111875</v>
      </c>
      <c r="J65" s="407">
        <f t="shared" si="0"/>
        <v>111636</v>
      </c>
      <c r="K65" s="407">
        <f t="shared" si="0"/>
        <v>123562</v>
      </c>
      <c r="L65" s="407">
        <f t="shared" si="0"/>
        <v>107950</v>
      </c>
      <c r="M65" s="407">
        <f t="shared" ref="M65" si="1">+M66+M67</f>
        <v>114795</v>
      </c>
      <c r="N65" s="378"/>
      <c r="O65" s="367"/>
    </row>
    <row r="66" spans="1:15" ht="11.25" customHeight="1" x14ac:dyDescent="0.2">
      <c r="A66" s="367"/>
      <c r="B66" s="377"/>
      <c r="C66" s="77" t="s">
        <v>72</v>
      </c>
      <c r="D66" s="635"/>
      <c r="E66" s="411">
        <v>38053</v>
      </c>
      <c r="F66" s="411">
        <v>48146</v>
      </c>
      <c r="G66" s="411">
        <v>44835</v>
      </c>
      <c r="H66" s="411">
        <v>51345</v>
      </c>
      <c r="I66" s="411">
        <v>43860</v>
      </c>
      <c r="J66" s="411">
        <v>43625</v>
      </c>
      <c r="K66" s="411">
        <v>49125</v>
      </c>
      <c r="L66" s="411">
        <v>43204</v>
      </c>
      <c r="M66" s="411">
        <v>46375</v>
      </c>
      <c r="N66" s="378"/>
      <c r="O66" s="367"/>
    </row>
    <row r="67" spans="1:15" ht="11.25" customHeight="1" x14ac:dyDescent="0.2">
      <c r="A67" s="367"/>
      <c r="B67" s="377"/>
      <c r="C67" s="77" t="s">
        <v>71</v>
      </c>
      <c r="D67" s="635"/>
      <c r="E67" s="411">
        <v>57285</v>
      </c>
      <c r="F67" s="411">
        <v>75529</v>
      </c>
      <c r="G67" s="411">
        <v>69145</v>
      </c>
      <c r="H67" s="411">
        <v>79130</v>
      </c>
      <c r="I67" s="411">
        <v>68015</v>
      </c>
      <c r="J67" s="411">
        <v>68011</v>
      </c>
      <c r="K67" s="411">
        <v>74437</v>
      </c>
      <c r="L67" s="411">
        <v>64746</v>
      </c>
      <c r="M67" s="411">
        <v>68420</v>
      </c>
      <c r="N67" s="378"/>
      <c r="O67" s="367">
        <v>58328</v>
      </c>
    </row>
    <row r="68" spans="1:15" s="409" customFormat="1" ht="12" customHeight="1" x14ac:dyDescent="0.2">
      <c r="A68" s="405"/>
      <c r="B68" s="406"/>
      <c r="C68" s="1686" t="s">
        <v>686</v>
      </c>
      <c r="D68" s="1686"/>
      <c r="E68" s="1686"/>
      <c r="F68" s="1686"/>
      <c r="G68" s="1686"/>
      <c r="H68" s="1686"/>
      <c r="I68" s="1686"/>
      <c r="J68" s="1686"/>
      <c r="K68" s="1686"/>
      <c r="L68" s="1686"/>
      <c r="M68" s="1686"/>
      <c r="N68" s="378"/>
      <c r="O68" s="405"/>
    </row>
    <row r="69" spans="1:15" ht="13.5" customHeight="1" x14ac:dyDescent="0.2">
      <c r="A69" s="367"/>
      <c r="B69" s="377"/>
      <c r="C69" s="415" t="s">
        <v>438</v>
      </c>
      <c r="D69" s="73"/>
      <c r="E69" s="73"/>
      <c r="F69" s="73"/>
      <c r="G69" s="722" t="s">
        <v>135</v>
      </c>
      <c r="H69" s="73"/>
      <c r="I69" s="73"/>
      <c r="J69" s="73"/>
      <c r="K69" s="73"/>
      <c r="L69" s="73"/>
      <c r="M69" s="73"/>
      <c r="N69" s="378"/>
      <c r="O69" s="367"/>
    </row>
    <row r="70" spans="1:15" ht="9" customHeight="1" x14ac:dyDescent="0.2">
      <c r="A70" s="367"/>
      <c r="B70" s="377"/>
      <c r="C70" s="1690" t="s">
        <v>244</v>
      </c>
      <c r="D70" s="1690"/>
      <c r="E70" s="1690"/>
      <c r="F70" s="1690"/>
      <c r="G70" s="1690"/>
      <c r="H70" s="1690"/>
      <c r="I70" s="1690"/>
      <c r="J70" s="1690"/>
      <c r="K70" s="1690"/>
      <c r="L70" s="1690"/>
      <c r="M70" s="1690"/>
      <c r="N70" s="378"/>
      <c r="O70" s="367"/>
    </row>
    <row r="71" spans="1:15" ht="9" customHeight="1" x14ac:dyDescent="0.2">
      <c r="A71" s="367"/>
      <c r="B71" s="377"/>
      <c r="C71" s="747" t="s">
        <v>245</v>
      </c>
      <c r="D71" s="747"/>
      <c r="E71" s="747"/>
      <c r="F71" s="747"/>
      <c r="G71" s="747"/>
      <c r="H71" s="747"/>
      <c r="I71" s="747"/>
      <c r="K71" s="1690"/>
      <c r="L71" s="1690"/>
      <c r="M71" s="1690"/>
      <c r="N71" s="1691"/>
      <c r="O71" s="367"/>
    </row>
    <row r="72" spans="1:15" ht="13.5" customHeight="1" x14ac:dyDescent="0.2">
      <c r="A72" s="367"/>
      <c r="B72" s="377"/>
      <c r="C72" s="367"/>
      <c r="D72" s="367"/>
      <c r="E72" s="374"/>
      <c r="F72" s="374"/>
      <c r="G72" s="374"/>
      <c r="H72" s="374"/>
      <c r="I72" s="374"/>
      <c r="J72" s="374"/>
      <c r="K72" s="1556">
        <v>42644</v>
      </c>
      <c r="L72" s="1556"/>
      <c r="M72" s="1556"/>
      <c r="N72" s="417">
        <v>19</v>
      </c>
      <c r="O72" s="374"/>
    </row>
    <row r="73" spans="1:15" ht="13.5" customHeight="1" x14ac:dyDescent="0.2"/>
  </sheetData>
  <mergeCells count="30">
    <mergeCell ref="C63:M63"/>
    <mergeCell ref="C65:D65"/>
    <mergeCell ref="C70:M70"/>
    <mergeCell ref="K72:M72"/>
    <mergeCell ref="K71:N71"/>
    <mergeCell ref="C68:H68"/>
    <mergeCell ref="I68:M68"/>
    <mergeCell ref="C61:M61"/>
    <mergeCell ref="C26:D26"/>
    <mergeCell ref="C27:D27"/>
    <mergeCell ref="C28:M28"/>
    <mergeCell ref="C30:M30"/>
    <mergeCell ref="C32:D32"/>
    <mergeCell ref="C34:D34"/>
    <mergeCell ref="C35:D35"/>
    <mergeCell ref="C36:D36"/>
    <mergeCell ref="C37:D37"/>
    <mergeCell ref="C38:D38"/>
    <mergeCell ref="C60:D60"/>
    <mergeCell ref="C25:D25"/>
    <mergeCell ref="B1:D1"/>
    <mergeCell ref="B2:D2"/>
    <mergeCell ref="C4:M4"/>
    <mergeCell ref="C5:D6"/>
    <mergeCell ref="C8:D8"/>
    <mergeCell ref="C18:M18"/>
    <mergeCell ref="C20:M20"/>
    <mergeCell ref="C22:D22"/>
    <mergeCell ref="C24:D24"/>
    <mergeCell ref="E6:M6"/>
  </mergeCells>
  <conditionalFormatting sqref="E7:M7">
    <cfRule type="cellIs" dxfId="6" priority="1" operator="equal">
      <formula>"jan."</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73"/>
  <sheetViews>
    <sheetView zoomScaleNormal="100" workbookViewId="0"/>
  </sheetViews>
  <sheetFormatPr defaultRowHeight="12.75" x14ac:dyDescent="0.2"/>
  <cols>
    <col min="1" max="1" width="0.85546875" style="372" customWidth="1"/>
    <col min="2" max="2" width="2.5703125" style="372" customWidth="1"/>
    <col min="3" max="3" width="0.7109375" style="372" customWidth="1"/>
    <col min="4" max="4" width="31.7109375" style="372" customWidth="1"/>
    <col min="5" max="7" width="4.7109375" style="609" customWidth="1"/>
    <col min="8" max="11" width="4.7109375" style="519" customWidth="1"/>
    <col min="12" max="13" width="4.7109375" style="609" customWidth="1"/>
    <col min="14" max="15" width="4.7109375" style="519" customWidth="1"/>
    <col min="16" max="17" width="4.7109375" style="609" customWidth="1"/>
    <col min="18" max="18" width="2.42578125" style="639" customWidth="1"/>
    <col min="19" max="19" width="0.85546875" style="372" customWidth="1"/>
    <col min="20" max="26" width="9.140625" style="397"/>
    <col min="27" max="16384" width="9.140625" style="372"/>
  </cols>
  <sheetData>
    <row r="1" spans="1:24" ht="13.5" customHeight="1" x14ac:dyDescent="0.2">
      <c r="A1" s="367"/>
      <c r="B1" s="1301"/>
      <c r="C1" s="1301"/>
      <c r="E1" s="1693" t="s">
        <v>326</v>
      </c>
      <c r="F1" s="1693"/>
      <c r="G1" s="1693"/>
      <c r="H1" s="1693"/>
      <c r="I1" s="1693"/>
      <c r="J1" s="1693"/>
      <c r="K1" s="1693"/>
      <c r="L1" s="1693"/>
      <c r="M1" s="1693"/>
      <c r="N1" s="1693"/>
      <c r="O1" s="1693"/>
      <c r="P1" s="1693"/>
      <c r="Q1" s="1693"/>
      <c r="R1" s="640"/>
      <c r="S1" s="367"/>
    </row>
    <row r="2" spans="1:24" ht="6" customHeight="1" x14ac:dyDescent="0.2">
      <c r="A2" s="367"/>
      <c r="B2" s="1302"/>
      <c r="C2" s="1303"/>
      <c r="D2" s="1303"/>
      <c r="E2" s="568"/>
      <c r="F2" s="568"/>
      <c r="G2" s="568"/>
      <c r="H2" s="569"/>
      <c r="I2" s="569"/>
      <c r="J2" s="569"/>
      <c r="K2" s="569"/>
      <c r="L2" s="568"/>
      <c r="M2" s="568"/>
      <c r="N2" s="569"/>
      <c r="O2" s="569"/>
      <c r="P2" s="568"/>
      <c r="Q2" s="568" t="s">
        <v>327</v>
      </c>
      <c r="R2" s="641"/>
      <c r="S2" s="377"/>
    </row>
    <row r="3" spans="1:24" ht="13.5" customHeight="1" thickBot="1" x14ac:dyDescent="0.25">
      <c r="A3" s="367"/>
      <c r="B3" s="435"/>
      <c r="C3" s="377"/>
      <c r="D3" s="377"/>
      <c r="E3" s="570"/>
      <c r="F3" s="570"/>
      <c r="G3" s="570"/>
      <c r="H3" s="525"/>
      <c r="I3" s="525"/>
      <c r="J3" s="525"/>
      <c r="K3" s="525"/>
      <c r="L3" s="570"/>
      <c r="M3" s="570"/>
      <c r="N3" s="525"/>
      <c r="O3" s="525"/>
      <c r="P3" s="1694" t="s">
        <v>73</v>
      </c>
      <c r="Q3" s="1694"/>
      <c r="R3" s="642"/>
      <c r="S3" s="377"/>
    </row>
    <row r="4" spans="1:24" ht="13.5" customHeight="1" thickBot="1" x14ac:dyDescent="0.25">
      <c r="A4" s="367"/>
      <c r="B4" s="435"/>
      <c r="C4" s="553" t="s">
        <v>387</v>
      </c>
      <c r="D4" s="571"/>
      <c r="E4" s="572"/>
      <c r="F4" s="572"/>
      <c r="G4" s="572"/>
      <c r="H4" s="572"/>
      <c r="I4" s="572"/>
      <c r="J4" s="572"/>
      <c r="K4" s="572"/>
      <c r="L4" s="572"/>
      <c r="M4" s="572"/>
      <c r="N4" s="572"/>
      <c r="O4" s="572"/>
      <c r="P4" s="572"/>
      <c r="Q4" s="573"/>
      <c r="R4" s="640"/>
      <c r="S4" s="67"/>
    </row>
    <row r="5" spans="1:24" s="397" customFormat="1" ht="4.5" customHeight="1" x14ac:dyDescent="0.2">
      <c r="A5" s="367"/>
      <c r="B5" s="435"/>
      <c r="C5" s="574"/>
      <c r="D5" s="574"/>
      <c r="E5" s="575"/>
      <c r="F5" s="575"/>
      <c r="G5" s="575"/>
      <c r="H5" s="575"/>
      <c r="I5" s="575"/>
      <c r="J5" s="575"/>
      <c r="K5" s="575"/>
      <c r="L5" s="575"/>
      <c r="M5" s="575"/>
      <c r="N5" s="575"/>
      <c r="O5" s="575"/>
      <c r="P5" s="575"/>
      <c r="Q5" s="575"/>
      <c r="R5" s="640"/>
      <c r="S5" s="67"/>
    </row>
    <row r="6" spans="1:24" s="397" customFormat="1" ht="13.5" customHeight="1" x14ac:dyDescent="0.2">
      <c r="A6" s="367"/>
      <c r="B6" s="435"/>
      <c r="C6" s="574"/>
      <c r="D6" s="574"/>
      <c r="E6" s="1695">
        <v>2015</v>
      </c>
      <c r="F6" s="1695"/>
      <c r="G6" s="1695"/>
      <c r="H6" s="1695"/>
      <c r="I6" s="1695"/>
      <c r="J6" s="1635">
        <v>2016</v>
      </c>
      <c r="K6" s="1635"/>
      <c r="L6" s="1635"/>
      <c r="M6" s="1635"/>
      <c r="N6" s="1635"/>
      <c r="O6" s="1635"/>
      <c r="P6" s="1635"/>
      <c r="Q6" s="1635"/>
      <c r="R6" s="640"/>
      <c r="S6" s="67"/>
    </row>
    <row r="7" spans="1:24" s="397" customFormat="1" ht="13.5" customHeight="1" x14ac:dyDescent="0.2">
      <c r="A7" s="367"/>
      <c r="B7" s="435"/>
      <c r="C7" s="574"/>
      <c r="D7" s="574"/>
      <c r="E7" s="709" t="s">
        <v>97</v>
      </c>
      <c r="F7" s="709" t="s">
        <v>96</v>
      </c>
      <c r="G7" s="709" t="s">
        <v>95</v>
      </c>
      <c r="H7" s="709" t="s">
        <v>94</v>
      </c>
      <c r="I7" s="709" t="s">
        <v>93</v>
      </c>
      <c r="J7" s="709" t="s">
        <v>104</v>
      </c>
      <c r="K7" s="709" t="s">
        <v>103</v>
      </c>
      <c r="L7" s="709" t="s">
        <v>102</v>
      </c>
      <c r="M7" s="709" t="s">
        <v>101</v>
      </c>
      <c r="N7" s="709" t="s">
        <v>100</v>
      </c>
      <c r="O7" s="709" t="s">
        <v>99</v>
      </c>
      <c r="P7" s="709" t="s">
        <v>98</v>
      </c>
      <c r="Q7" s="709" t="s">
        <v>97</v>
      </c>
      <c r="R7" s="640"/>
      <c r="S7" s="385"/>
    </row>
    <row r="8" spans="1:24" s="397" customFormat="1" ht="3.75" customHeight="1" x14ac:dyDescent="0.2">
      <c r="A8" s="367"/>
      <c r="B8" s="435"/>
      <c r="C8" s="574"/>
      <c r="D8" s="574"/>
      <c r="E8" s="385"/>
      <c r="F8" s="385"/>
      <c r="G8" s="385"/>
      <c r="H8" s="385"/>
      <c r="I8" s="385"/>
      <c r="J8" s="385"/>
      <c r="K8" s="385"/>
      <c r="L8" s="385"/>
      <c r="M8" s="385"/>
      <c r="N8" s="385"/>
      <c r="O8" s="385"/>
      <c r="P8" s="385"/>
      <c r="Q8" s="385"/>
      <c r="R8" s="640"/>
      <c r="S8" s="385"/>
    </row>
    <row r="9" spans="1:24" s="577" customFormat="1" ht="15.75" customHeight="1" x14ac:dyDescent="0.2">
      <c r="A9" s="576"/>
      <c r="B9" s="465"/>
      <c r="C9" s="1300" t="s">
        <v>311</v>
      </c>
      <c r="D9" s="1300"/>
      <c r="E9" s="320">
        <v>1.4396069187678038</v>
      </c>
      <c r="F9" s="320">
        <v>1.1964114447636272</v>
      </c>
      <c r="G9" s="320">
        <v>0.95463338728621305</v>
      </c>
      <c r="H9" s="320">
        <v>0.71663962347524679</v>
      </c>
      <c r="I9" s="320">
        <v>0.76760870912927803</v>
      </c>
      <c r="J9" s="320">
        <v>0.79086376376690559</v>
      </c>
      <c r="K9" s="320">
        <v>0.98553830612353266</v>
      </c>
      <c r="L9" s="320">
        <v>1.1196791966719626</v>
      </c>
      <c r="M9" s="320">
        <v>1.2217984764182781</v>
      </c>
      <c r="N9" s="320">
        <v>1.237566687485619</v>
      </c>
      <c r="O9" s="320">
        <v>1.2635155015991777</v>
      </c>
      <c r="P9" s="320">
        <v>1.3605260073312408</v>
      </c>
      <c r="Q9" s="320">
        <v>1.3957899340748448</v>
      </c>
      <c r="R9" s="643"/>
      <c r="S9" s="356"/>
      <c r="T9" s="1438"/>
      <c r="U9" s="1441"/>
      <c r="V9" s="1441"/>
      <c r="W9" s="1441"/>
      <c r="X9" s="1441"/>
    </row>
    <row r="10" spans="1:24" s="577" customFormat="1" ht="15.75" customHeight="1" x14ac:dyDescent="0.2">
      <c r="A10" s="576"/>
      <c r="B10" s="465"/>
      <c r="C10" s="1300" t="s">
        <v>312</v>
      </c>
      <c r="D10" s="195"/>
      <c r="E10" s="578"/>
      <c r="F10" s="578"/>
      <c r="G10" s="578"/>
      <c r="H10" s="578"/>
      <c r="I10" s="578"/>
      <c r="J10" s="578"/>
      <c r="K10" s="578"/>
      <c r="L10" s="578"/>
      <c r="M10" s="578"/>
      <c r="N10" s="578"/>
      <c r="O10" s="578"/>
      <c r="P10" s="578"/>
      <c r="Q10" s="578"/>
      <c r="R10" s="644"/>
      <c r="S10" s="356"/>
      <c r="T10" s="1438"/>
      <c r="U10" s="1441"/>
      <c r="V10" s="1441"/>
      <c r="W10" s="1441"/>
      <c r="X10" s="1441"/>
    </row>
    <row r="11" spans="1:24" s="397" customFormat="1" ht="11.25" customHeight="1" x14ac:dyDescent="0.2">
      <c r="A11" s="367"/>
      <c r="B11" s="435"/>
      <c r="C11" s="377"/>
      <c r="D11" s="77" t="s">
        <v>706</v>
      </c>
      <c r="E11" s="579">
        <v>-0.10269202406666651</v>
      </c>
      <c r="F11" s="579">
        <v>-0.86863819789999985</v>
      </c>
      <c r="G11" s="579">
        <v>-1.4138489928111111</v>
      </c>
      <c r="H11" s="579">
        <v>-1.7766430898444441</v>
      </c>
      <c r="I11" s="579">
        <v>-1.1747457713111111</v>
      </c>
      <c r="J11" s="579">
        <v>-0.87600675886666668</v>
      </c>
      <c r="K11" s="579">
        <v>-1.0917661205444444</v>
      </c>
      <c r="L11" s="579">
        <v>-1.8072660749111111</v>
      </c>
      <c r="M11" s="579">
        <v>-2.0767208458444446</v>
      </c>
      <c r="N11" s="579">
        <v>-1.5095743140777778</v>
      </c>
      <c r="O11" s="579">
        <v>-1.2692790975333332</v>
      </c>
      <c r="P11" s="579">
        <v>-1.1097047986555557</v>
      </c>
      <c r="Q11" s="579">
        <v>-1.061582607988889</v>
      </c>
      <c r="R11" s="515"/>
      <c r="S11" s="67"/>
      <c r="T11" s="1438"/>
      <c r="U11" s="1441"/>
      <c r="V11" s="1441"/>
      <c r="W11" s="1441"/>
      <c r="X11" s="1441"/>
    </row>
    <row r="12" spans="1:24" s="397" customFormat="1" ht="12.75" customHeight="1" x14ac:dyDescent="0.2">
      <c r="A12" s="367"/>
      <c r="B12" s="435"/>
      <c r="C12" s="377"/>
      <c r="D12" s="77" t="s">
        <v>707</v>
      </c>
      <c r="E12" s="579">
        <v>-33.191836193216666</v>
      </c>
      <c r="F12" s="579">
        <v>-34.067735186233335</v>
      </c>
      <c r="G12" s="579">
        <v>-35.871302118449996</v>
      </c>
      <c r="H12" s="579">
        <v>-36.399787655466668</v>
      </c>
      <c r="I12" s="579">
        <v>-34.843363003783331</v>
      </c>
      <c r="J12" s="579">
        <v>-34.073193046083333</v>
      </c>
      <c r="K12" s="579">
        <v>-32.823662777316663</v>
      </c>
      <c r="L12" s="579">
        <v>-33.07523287155</v>
      </c>
      <c r="M12" s="579">
        <v>-32.570558462433333</v>
      </c>
      <c r="N12" s="579">
        <v>-32.745192968766673</v>
      </c>
      <c r="O12" s="579">
        <v>-32.080188164050007</v>
      </c>
      <c r="P12" s="579">
        <v>-30.994255316816666</v>
      </c>
      <c r="Q12" s="579">
        <v>-29.6321954979</v>
      </c>
      <c r="R12" s="515"/>
      <c r="S12" s="67"/>
      <c r="T12" s="1438"/>
      <c r="U12" s="1441"/>
      <c r="V12" s="1441"/>
      <c r="W12" s="1441"/>
      <c r="X12" s="1441"/>
    </row>
    <row r="13" spans="1:24" s="397" customFormat="1" ht="12" customHeight="1" x14ac:dyDescent="0.2">
      <c r="A13" s="367"/>
      <c r="B13" s="435"/>
      <c r="C13" s="377"/>
      <c r="D13" s="77" t="s">
        <v>481</v>
      </c>
      <c r="E13" s="579">
        <v>1.5183312043555552</v>
      </c>
      <c r="F13" s="579">
        <v>1.2557149571666666</v>
      </c>
      <c r="G13" s="579">
        <v>0.52667244098888877</v>
      </c>
      <c r="H13" s="579">
        <v>0.38379489531111105</v>
      </c>
      <c r="I13" s="579">
        <v>-0.30764528276666669</v>
      </c>
      <c r="J13" s="579">
        <v>-0.21301830933333329</v>
      </c>
      <c r="K13" s="579">
        <v>-0.50857276448888888</v>
      </c>
      <c r="L13" s="579">
        <v>0.69964303446666654</v>
      </c>
      <c r="M13" s="579">
        <v>1.7722335223999999</v>
      </c>
      <c r="N13" s="579">
        <v>3.4020633576333332</v>
      </c>
      <c r="O13" s="579">
        <v>5.0064920025333342</v>
      </c>
      <c r="P13" s="579">
        <v>6.4021945862222225</v>
      </c>
      <c r="Q13" s="579">
        <v>6.9199882443444451</v>
      </c>
      <c r="R13" s="515"/>
      <c r="S13" s="67"/>
      <c r="T13" s="1438"/>
      <c r="U13" s="1438"/>
      <c r="V13" s="577"/>
    </row>
    <row r="14" spans="1:24" s="397" customFormat="1" ht="12" customHeight="1" x14ac:dyDescent="0.2">
      <c r="A14" s="367"/>
      <c r="B14" s="435"/>
      <c r="C14" s="377"/>
      <c r="D14" s="77" t="s">
        <v>152</v>
      </c>
      <c r="E14" s="579">
        <v>10.037158844333334</v>
      </c>
      <c r="F14" s="579">
        <v>9.0281058567777777</v>
      </c>
      <c r="G14" s="579">
        <v>8.2216205507777786</v>
      </c>
      <c r="H14" s="579">
        <v>6.8173745482222223</v>
      </c>
      <c r="I14" s="579">
        <v>5.8742971318888886</v>
      </c>
      <c r="J14" s="579">
        <v>5.2055587148888893</v>
      </c>
      <c r="K14" s="579">
        <v>5.9322632686666665</v>
      </c>
      <c r="L14" s="579">
        <v>8.5621117784444447</v>
      </c>
      <c r="M14" s="579">
        <v>7.745382525666666</v>
      </c>
      <c r="N14" s="579">
        <v>7.5636415947777769</v>
      </c>
      <c r="O14" s="579">
        <v>5.7219812668888892</v>
      </c>
      <c r="P14" s="579">
        <v>7.896726457333334</v>
      </c>
      <c r="Q14" s="579">
        <v>8.4538619703333353</v>
      </c>
      <c r="R14" s="515"/>
      <c r="S14" s="67"/>
      <c r="T14" s="1438"/>
      <c r="U14" s="1438"/>
      <c r="V14" s="577"/>
    </row>
    <row r="15" spans="1:24" s="397" customFormat="1" ht="10.5" customHeight="1" x14ac:dyDescent="0.2">
      <c r="A15" s="367"/>
      <c r="B15" s="435"/>
      <c r="C15" s="377"/>
      <c r="D15" s="152"/>
      <c r="E15" s="580"/>
      <c r="F15" s="580"/>
      <c r="G15" s="580"/>
      <c r="H15" s="580"/>
      <c r="I15" s="580"/>
      <c r="J15" s="580"/>
      <c r="K15" s="580"/>
      <c r="L15" s="580"/>
      <c r="M15" s="580"/>
      <c r="N15" s="580"/>
      <c r="O15" s="580"/>
      <c r="P15" s="580"/>
      <c r="Q15" s="580"/>
      <c r="R15" s="515"/>
      <c r="S15" s="67"/>
      <c r="T15" s="1438"/>
      <c r="U15" s="1438"/>
      <c r="V15" s="577"/>
    </row>
    <row r="16" spans="1:24" s="397" customFormat="1" ht="10.5" customHeight="1" x14ac:dyDescent="0.2">
      <c r="A16" s="367"/>
      <c r="B16" s="435"/>
      <c r="C16" s="377"/>
      <c r="D16" s="152"/>
      <c r="E16" s="580"/>
      <c r="F16" s="580"/>
      <c r="G16" s="580"/>
      <c r="H16" s="580"/>
      <c r="I16" s="580"/>
      <c r="J16" s="580"/>
      <c r="K16" s="580"/>
      <c r="L16" s="580"/>
      <c r="M16" s="580"/>
      <c r="N16" s="580"/>
      <c r="O16" s="580"/>
      <c r="P16" s="580"/>
      <c r="Q16" s="580"/>
      <c r="R16" s="515"/>
      <c r="S16" s="67"/>
      <c r="V16" s="879"/>
    </row>
    <row r="17" spans="1:22" s="397" customFormat="1" ht="10.5" customHeight="1" x14ac:dyDescent="0.2">
      <c r="A17" s="367"/>
      <c r="B17" s="435"/>
      <c r="C17" s="377"/>
      <c r="D17" s="152"/>
      <c r="E17" s="580"/>
      <c r="F17" s="580"/>
      <c r="G17" s="580"/>
      <c r="H17" s="580"/>
      <c r="I17" s="580"/>
      <c r="J17" s="580"/>
      <c r="K17" s="580"/>
      <c r="L17" s="580"/>
      <c r="M17" s="580"/>
      <c r="N17" s="580"/>
      <c r="O17" s="580"/>
      <c r="P17" s="580"/>
      <c r="Q17" s="580"/>
      <c r="R17" s="515"/>
      <c r="S17" s="67"/>
      <c r="V17" s="879"/>
    </row>
    <row r="18" spans="1:22" s="397" customFormat="1" ht="10.5" customHeight="1" x14ac:dyDescent="0.2">
      <c r="A18" s="367"/>
      <c r="B18" s="435"/>
      <c r="C18" s="377"/>
      <c r="D18" s="152"/>
      <c r="E18" s="580"/>
      <c r="F18" s="580"/>
      <c r="G18" s="580"/>
      <c r="H18" s="580"/>
      <c r="I18" s="580"/>
      <c r="J18" s="580"/>
      <c r="K18" s="580"/>
      <c r="L18" s="580"/>
      <c r="M18" s="580"/>
      <c r="N18" s="580"/>
      <c r="O18" s="580"/>
      <c r="P18" s="580"/>
      <c r="Q18" s="580"/>
      <c r="R18" s="515"/>
      <c r="S18" s="67"/>
      <c r="V18" s="879"/>
    </row>
    <row r="19" spans="1:22" s="397" customFormat="1" ht="10.5" customHeight="1" x14ac:dyDescent="0.2">
      <c r="A19" s="367"/>
      <c r="B19" s="435"/>
      <c r="C19" s="377"/>
      <c r="D19" s="152"/>
      <c r="E19" s="580"/>
      <c r="F19" s="580"/>
      <c r="G19" s="580"/>
      <c r="H19" s="580"/>
      <c r="I19" s="580"/>
      <c r="J19" s="580"/>
      <c r="K19" s="580"/>
      <c r="L19" s="580"/>
      <c r="M19" s="580"/>
      <c r="N19" s="580"/>
      <c r="O19" s="580"/>
      <c r="P19" s="580"/>
      <c r="Q19" s="580"/>
      <c r="R19" s="515"/>
      <c r="S19" s="67"/>
      <c r="V19" s="879"/>
    </row>
    <row r="20" spans="1:22" s="397" customFormat="1" ht="10.5" customHeight="1" x14ac:dyDescent="0.2">
      <c r="A20" s="367"/>
      <c r="B20" s="435"/>
      <c r="C20" s="377"/>
      <c r="D20" s="152"/>
      <c r="E20" s="580"/>
      <c r="F20" s="580"/>
      <c r="G20" s="580"/>
      <c r="H20" s="580"/>
      <c r="I20" s="580"/>
      <c r="J20" s="580"/>
      <c r="K20" s="580"/>
      <c r="L20" s="580"/>
      <c r="M20" s="580"/>
      <c r="N20" s="580"/>
      <c r="O20" s="580"/>
      <c r="P20" s="580"/>
      <c r="Q20" s="580"/>
      <c r="R20" s="515"/>
      <c r="S20" s="67"/>
      <c r="V20" s="879"/>
    </row>
    <row r="21" spans="1:22" s="397" customFormat="1" ht="10.5" customHeight="1" x14ac:dyDescent="0.2">
      <c r="A21" s="367"/>
      <c r="B21" s="435"/>
      <c r="C21" s="377"/>
      <c r="D21" s="152"/>
      <c r="E21" s="580"/>
      <c r="F21" s="580"/>
      <c r="G21" s="580"/>
      <c r="H21" s="580"/>
      <c r="I21" s="580"/>
      <c r="J21" s="580"/>
      <c r="K21" s="580"/>
      <c r="L21" s="580"/>
      <c r="M21" s="580"/>
      <c r="N21" s="580"/>
      <c r="O21" s="580"/>
      <c r="P21" s="580"/>
      <c r="Q21" s="580"/>
      <c r="R21" s="515"/>
      <c r="S21" s="67"/>
      <c r="V21" s="879"/>
    </row>
    <row r="22" spans="1:22" s="397" customFormat="1" ht="10.5" customHeight="1" x14ac:dyDescent="0.2">
      <c r="A22" s="367"/>
      <c r="B22" s="435"/>
      <c r="C22" s="377"/>
      <c r="D22" s="152"/>
      <c r="E22" s="580"/>
      <c r="F22" s="580"/>
      <c r="G22" s="580"/>
      <c r="H22" s="580"/>
      <c r="I22" s="580"/>
      <c r="J22" s="580"/>
      <c r="K22" s="580"/>
      <c r="L22" s="580"/>
      <c r="M22" s="580"/>
      <c r="N22" s="580"/>
      <c r="O22" s="580"/>
      <c r="P22" s="580"/>
      <c r="Q22" s="580"/>
      <c r="R22" s="515"/>
      <c r="S22" s="67"/>
      <c r="V22" s="879"/>
    </row>
    <row r="23" spans="1:22" s="397" customFormat="1" ht="10.5" customHeight="1" x14ac:dyDescent="0.2">
      <c r="A23" s="367"/>
      <c r="B23" s="435"/>
      <c r="C23" s="377"/>
      <c r="D23" s="152"/>
      <c r="E23" s="580"/>
      <c r="F23" s="580"/>
      <c r="G23" s="580"/>
      <c r="H23" s="580"/>
      <c r="I23" s="580"/>
      <c r="J23" s="580"/>
      <c r="K23" s="580"/>
      <c r="L23" s="580"/>
      <c r="M23" s="580"/>
      <c r="N23" s="580"/>
      <c r="O23" s="580"/>
      <c r="P23" s="580"/>
      <c r="Q23" s="580"/>
      <c r="R23" s="515"/>
      <c r="S23" s="67"/>
      <c r="V23" s="879"/>
    </row>
    <row r="24" spans="1:22" s="397" customFormat="1" ht="10.5" customHeight="1" x14ac:dyDescent="0.2">
      <c r="A24" s="367"/>
      <c r="B24" s="435"/>
      <c r="C24" s="377"/>
      <c r="D24" s="152"/>
      <c r="E24" s="580"/>
      <c r="F24" s="580"/>
      <c r="G24" s="580"/>
      <c r="H24" s="580"/>
      <c r="I24" s="580"/>
      <c r="J24" s="580"/>
      <c r="K24" s="580"/>
      <c r="L24" s="580"/>
      <c r="M24" s="580"/>
      <c r="N24" s="580"/>
      <c r="O24" s="580"/>
      <c r="P24" s="580"/>
      <c r="Q24" s="580"/>
      <c r="R24" s="515"/>
      <c r="S24" s="67"/>
      <c r="V24" s="879"/>
    </row>
    <row r="25" spans="1:22" s="397" customFormat="1" ht="10.5" customHeight="1" x14ac:dyDescent="0.2">
      <c r="A25" s="367"/>
      <c r="B25" s="435"/>
      <c r="C25" s="377"/>
      <c r="D25" s="152"/>
      <c r="E25" s="580"/>
      <c r="F25" s="580"/>
      <c r="G25" s="580"/>
      <c r="H25" s="580"/>
      <c r="I25" s="580"/>
      <c r="J25" s="580"/>
      <c r="K25" s="580"/>
      <c r="L25" s="580"/>
      <c r="M25" s="580"/>
      <c r="N25" s="580"/>
      <c r="O25" s="580"/>
      <c r="P25" s="580"/>
      <c r="Q25" s="580"/>
      <c r="R25" s="515"/>
      <c r="S25" s="67"/>
      <c r="V25" s="879"/>
    </row>
    <row r="26" spans="1:22" s="397" customFormat="1" ht="10.5" customHeight="1" x14ac:dyDescent="0.2">
      <c r="A26" s="367"/>
      <c r="B26" s="435"/>
      <c r="C26" s="377"/>
      <c r="D26" s="152"/>
      <c r="E26" s="580"/>
      <c r="F26" s="580"/>
      <c r="G26" s="580"/>
      <c r="H26" s="580"/>
      <c r="I26" s="580"/>
      <c r="J26" s="580"/>
      <c r="K26" s="580"/>
      <c r="L26" s="580"/>
      <c r="M26" s="580"/>
      <c r="N26" s="580"/>
      <c r="O26" s="580"/>
      <c r="P26" s="580"/>
      <c r="Q26" s="580"/>
      <c r="R26" s="515"/>
      <c r="S26" s="67"/>
      <c r="V26" s="879"/>
    </row>
    <row r="27" spans="1:22" s="397" customFormat="1" ht="10.5" customHeight="1" x14ac:dyDescent="0.2">
      <c r="A27" s="367"/>
      <c r="B27" s="435"/>
      <c r="C27" s="377"/>
      <c r="D27" s="152"/>
      <c r="E27" s="580"/>
      <c r="F27" s="580"/>
      <c r="G27" s="580"/>
      <c r="H27" s="580"/>
      <c r="I27" s="580"/>
      <c r="J27" s="580"/>
      <c r="K27" s="580"/>
      <c r="L27" s="580"/>
      <c r="M27" s="580"/>
      <c r="N27" s="580"/>
      <c r="O27" s="580"/>
      <c r="P27" s="580"/>
      <c r="Q27" s="580"/>
      <c r="R27" s="515"/>
      <c r="S27" s="67"/>
      <c r="V27" s="879"/>
    </row>
    <row r="28" spans="1:22" s="397" customFormat="1" ht="6" customHeight="1" x14ac:dyDescent="0.2">
      <c r="A28" s="367"/>
      <c r="B28" s="435"/>
      <c r="C28" s="377"/>
      <c r="D28" s="152"/>
      <c r="E28" s="580"/>
      <c r="F28" s="580"/>
      <c r="G28" s="580"/>
      <c r="H28" s="580"/>
      <c r="I28" s="580"/>
      <c r="J28" s="580"/>
      <c r="K28" s="580"/>
      <c r="L28" s="580"/>
      <c r="M28" s="580"/>
      <c r="N28" s="580"/>
      <c r="O28" s="580"/>
      <c r="P28" s="580"/>
      <c r="Q28" s="580"/>
      <c r="R28" s="515"/>
      <c r="S28" s="67"/>
    </row>
    <row r="29" spans="1:22" s="577" customFormat="1" ht="15.75" customHeight="1" x14ac:dyDescent="0.2">
      <c r="A29" s="576"/>
      <c r="B29" s="465"/>
      <c r="C29" s="1300" t="s">
        <v>310</v>
      </c>
      <c r="D29" s="195"/>
      <c r="E29" s="581"/>
      <c r="F29" s="582"/>
      <c r="G29" s="582"/>
      <c r="H29" s="582"/>
      <c r="I29" s="582"/>
      <c r="J29" s="582"/>
      <c r="K29" s="582"/>
      <c r="L29" s="582"/>
      <c r="M29" s="582"/>
      <c r="N29" s="582"/>
      <c r="O29" s="582"/>
      <c r="P29" s="582"/>
      <c r="Q29" s="582"/>
      <c r="R29" s="645"/>
      <c r="S29" s="356"/>
      <c r="U29" s="1439"/>
      <c r="V29" s="1439"/>
    </row>
    <row r="30" spans="1:22" s="397" customFormat="1" ht="11.25" customHeight="1" x14ac:dyDescent="0.2">
      <c r="A30" s="367"/>
      <c r="B30" s="435"/>
      <c r="C30" s="1301"/>
      <c r="D30" s="77" t="s">
        <v>153</v>
      </c>
      <c r="E30" s="579">
        <v>3.7286502122333331</v>
      </c>
      <c r="F30" s="579">
        <v>3.4428561969666673</v>
      </c>
      <c r="G30" s="579">
        <v>2.2236117347</v>
      </c>
      <c r="H30" s="579">
        <v>0.63662027896666673</v>
      </c>
      <c r="I30" s="579">
        <v>0.8312952598333333</v>
      </c>
      <c r="J30" s="579">
        <v>1.1661384862666668</v>
      </c>
      <c r="K30" s="579">
        <v>2.9098582654333334</v>
      </c>
      <c r="L30" s="579">
        <v>3.1791087690999995</v>
      </c>
      <c r="M30" s="579">
        <v>3.7085668282333333</v>
      </c>
      <c r="N30" s="579">
        <v>2.7692745808666666</v>
      </c>
      <c r="O30" s="579">
        <v>2.5238975948666664</v>
      </c>
      <c r="P30" s="579">
        <v>2.9188350694</v>
      </c>
      <c r="Q30" s="579">
        <v>2.8871800014999995</v>
      </c>
      <c r="R30" s="646"/>
      <c r="S30" s="67"/>
      <c r="U30" s="1439"/>
      <c r="V30" s="1439"/>
    </row>
    <row r="31" spans="1:22" s="397" customFormat="1" ht="12.75" customHeight="1" x14ac:dyDescent="0.2">
      <c r="A31" s="367"/>
      <c r="B31" s="435"/>
      <c r="C31" s="1301"/>
      <c r="D31" s="77" t="s">
        <v>482</v>
      </c>
      <c r="E31" s="579">
        <v>-20.191701834633331</v>
      </c>
      <c r="F31" s="579">
        <v>-21.950812348300001</v>
      </c>
      <c r="G31" s="579">
        <v>-23.989735930266665</v>
      </c>
      <c r="H31" s="579">
        <v>-25.281380678533335</v>
      </c>
      <c r="I31" s="579">
        <v>-21.979081167966669</v>
      </c>
      <c r="J31" s="579">
        <v>-20.477313915699998</v>
      </c>
      <c r="K31" s="579">
        <v>-18.564136857233333</v>
      </c>
      <c r="L31" s="579">
        <v>-19.603462154866666</v>
      </c>
      <c r="M31" s="579">
        <v>-18.176212647566668</v>
      </c>
      <c r="N31" s="579">
        <v>-18.3057770128</v>
      </c>
      <c r="O31" s="579">
        <v>-18.647556284766665</v>
      </c>
      <c r="P31" s="579">
        <v>-19.607241966999997</v>
      </c>
      <c r="Q31" s="579">
        <v>-18.916458150299999</v>
      </c>
      <c r="R31" s="646"/>
      <c r="S31" s="67"/>
    </row>
    <row r="32" spans="1:22" s="397" customFormat="1" ht="11.25" customHeight="1" x14ac:dyDescent="0.2">
      <c r="A32" s="367"/>
      <c r="B32" s="435"/>
      <c r="C32" s="1301"/>
      <c r="D32" s="77" t="s">
        <v>151</v>
      </c>
      <c r="E32" s="579">
        <v>1.3688943829</v>
      </c>
      <c r="F32" s="579">
        <v>0.81094439386666661</v>
      </c>
      <c r="G32" s="579">
        <v>-0.24249385516666666</v>
      </c>
      <c r="H32" s="579">
        <v>0.3164522121333333</v>
      </c>
      <c r="I32" s="579">
        <v>0.69767901589999992</v>
      </c>
      <c r="J32" s="579">
        <v>0.76034929933333328</v>
      </c>
      <c r="K32" s="579">
        <v>1.2027232002666668</v>
      </c>
      <c r="L32" s="579">
        <v>1.6044117854</v>
      </c>
      <c r="M32" s="579">
        <v>2.9680134323666665</v>
      </c>
      <c r="N32" s="579">
        <v>3.0651380337333332</v>
      </c>
      <c r="O32" s="579">
        <v>3.1187361580333337</v>
      </c>
      <c r="P32" s="579">
        <v>1.6663340543333334</v>
      </c>
      <c r="Q32" s="579">
        <v>0.77182998366666655</v>
      </c>
      <c r="R32" s="646"/>
      <c r="S32" s="67"/>
    </row>
    <row r="33" spans="1:19" s="397" customFormat="1" ht="12" customHeight="1" x14ac:dyDescent="0.2">
      <c r="A33" s="367"/>
      <c r="B33" s="435"/>
      <c r="C33" s="1301"/>
      <c r="D33" s="77" t="s">
        <v>154</v>
      </c>
      <c r="E33" s="579">
        <v>3.138964954</v>
      </c>
      <c r="F33" s="579">
        <v>2.3455802703333335</v>
      </c>
      <c r="G33" s="579">
        <v>2.9517395423333332</v>
      </c>
      <c r="H33" s="579">
        <v>3.7240526173333333</v>
      </c>
      <c r="I33" s="579">
        <v>3.4176264306666666</v>
      </c>
      <c r="J33" s="579">
        <v>4.2578350446666668</v>
      </c>
      <c r="K33" s="579">
        <v>3.5941094836666667</v>
      </c>
      <c r="L33" s="579">
        <v>3.8795319579999998</v>
      </c>
      <c r="M33" s="579">
        <v>-0.50301778899999972</v>
      </c>
      <c r="N33" s="579">
        <v>-0.14212509066666623</v>
      </c>
      <c r="O33" s="579">
        <v>-5.879620233333327E-2</v>
      </c>
      <c r="P33" s="579">
        <v>2.9014210089999999</v>
      </c>
      <c r="Q33" s="579">
        <v>2.3308329410000002</v>
      </c>
      <c r="R33" s="646"/>
      <c r="S33" s="67"/>
    </row>
    <row r="34" spans="1:19" s="577" customFormat="1" ht="21" customHeight="1" x14ac:dyDescent="0.2">
      <c r="A34" s="576"/>
      <c r="B34" s="465"/>
      <c r="C34" s="1692" t="s">
        <v>309</v>
      </c>
      <c r="D34" s="1692"/>
      <c r="E34" s="583">
        <v>7.1993288989302968</v>
      </c>
      <c r="F34" s="583">
        <v>7.811148587216997</v>
      </c>
      <c r="G34" s="583">
        <v>10.082851998909911</v>
      </c>
      <c r="H34" s="583">
        <v>10.857759287918325</v>
      </c>
      <c r="I34" s="583">
        <v>9.330292787088835</v>
      </c>
      <c r="J34" s="583">
        <v>6.5123096295275191</v>
      </c>
      <c r="K34" s="583">
        <v>5.6946757437587463</v>
      </c>
      <c r="L34" s="583">
        <v>5.7300883709380228</v>
      </c>
      <c r="M34" s="583">
        <v>6.6243175043699694</v>
      </c>
      <c r="N34" s="583">
        <v>7.9751248866932061</v>
      </c>
      <c r="O34" s="583">
        <v>8.5111870487843504</v>
      </c>
      <c r="P34" s="583">
        <v>8.8907257595626934</v>
      </c>
      <c r="Q34" s="583">
        <v>7.4526817777957435</v>
      </c>
      <c r="R34" s="645"/>
      <c r="S34" s="356"/>
    </row>
    <row r="35" spans="1:19" s="588" customFormat="1" ht="16.5" customHeight="1" x14ac:dyDescent="0.2">
      <c r="A35" s="584"/>
      <c r="B35" s="585"/>
      <c r="C35" s="319" t="s">
        <v>341</v>
      </c>
      <c r="D35" s="586"/>
      <c r="E35" s="587">
        <v>-11.225922083721308</v>
      </c>
      <c r="F35" s="587">
        <v>-11.240809631340829</v>
      </c>
      <c r="G35" s="587">
        <v>-13.736829478667772</v>
      </c>
      <c r="H35" s="587">
        <v>-14.141007070688538</v>
      </c>
      <c r="I35" s="587">
        <v>-12.616816443911418</v>
      </c>
      <c r="J35" s="587">
        <v>-11.283762742717558</v>
      </c>
      <c r="K35" s="587">
        <v>-11.270460909771925</v>
      </c>
      <c r="L35" s="587">
        <v>-12.371079072376498</v>
      </c>
      <c r="M35" s="587">
        <v>-11.887589285746492</v>
      </c>
      <c r="N35" s="587">
        <v>-12.62741419520183</v>
      </c>
      <c r="O35" s="587">
        <v>-12.972060245833278</v>
      </c>
      <c r="P35" s="587">
        <v>-13.251260494122592</v>
      </c>
      <c r="Q35" s="587">
        <v>-12.387785044482669</v>
      </c>
      <c r="R35" s="647"/>
      <c r="S35" s="357"/>
    </row>
    <row r="36" spans="1:19" s="397" customFormat="1" ht="10.5" customHeight="1" x14ac:dyDescent="0.2">
      <c r="A36" s="367"/>
      <c r="B36" s="435"/>
      <c r="C36" s="589"/>
      <c r="D36" s="152"/>
      <c r="E36" s="590"/>
      <c r="F36" s="590"/>
      <c r="G36" s="590"/>
      <c r="H36" s="590"/>
      <c r="I36" s="590"/>
      <c r="J36" s="590"/>
      <c r="K36" s="590"/>
      <c r="L36" s="590"/>
      <c r="M36" s="590"/>
      <c r="N36" s="590"/>
      <c r="O36" s="590"/>
      <c r="P36" s="590"/>
      <c r="Q36" s="590"/>
      <c r="R36" s="646"/>
      <c r="S36" s="67"/>
    </row>
    <row r="37" spans="1:19" s="397" customFormat="1" ht="10.5" customHeight="1" x14ac:dyDescent="0.2">
      <c r="A37" s="367"/>
      <c r="B37" s="435"/>
      <c r="C37" s="589"/>
      <c r="D37" s="152"/>
      <c r="E37" s="590"/>
      <c r="F37" s="590"/>
      <c r="G37" s="590"/>
      <c r="H37" s="590"/>
      <c r="I37" s="590"/>
      <c r="J37" s="590"/>
      <c r="K37" s="590"/>
      <c r="L37" s="590"/>
      <c r="M37" s="590"/>
      <c r="N37" s="590"/>
      <c r="O37" s="590"/>
      <c r="P37" s="590"/>
      <c r="Q37" s="590"/>
      <c r="R37" s="646"/>
      <c r="S37" s="67"/>
    </row>
    <row r="38" spans="1:19" s="397" customFormat="1" ht="10.5" customHeight="1" x14ac:dyDescent="0.2">
      <c r="A38" s="367"/>
      <c r="B38" s="435"/>
      <c r="C38" s="589"/>
      <c r="D38" s="152"/>
      <c r="E38" s="590"/>
      <c r="F38" s="590"/>
      <c r="G38" s="590"/>
      <c r="H38" s="590"/>
      <c r="I38" s="590"/>
      <c r="J38" s="590"/>
      <c r="K38" s="590"/>
      <c r="L38" s="590"/>
      <c r="M38" s="590"/>
      <c r="N38" s="590"/>
      <c r="O38" s="590"/>
      <c r="P38" s="590"/>
      <c r="Q38" s="590"/>
      <c r="R38" s="646"/>
      <c r="S38" s="67"/>
    </row>
    <row r="39" spans="1:19" s="397" customFormat="1" ht="10.5" customHeight="1" x14ac:dyDescent="0.2">
      <c r="A39" s="367"/>
      <c r="B39" s="435"/>
      <c r="C39" s="589"/>
      <c r="D39" s="152"/>
      <c r="E39" s="590"/>
      <c r="F39" s="590"/>
      <c r="G39" s="590"/>
      <c r="H39" s="590"/>
      <c r="I39" s="590"/>
      <c r="J39" s="590"/>
      <c r="K39" s="590"/>
      <c r="L39" s="590"/>
      <c r="M39" s="590"/>
      <c r="N39" s="590"/>
      <c r="O39" s="590"/>
      <c r="P39" s="590"/>
      <c r="Q39" s="590"/>
      <c r="R39" s="646"/>
      <c r="S39" s="67"/>
    </row>
    <row r="40" spans="1:19" s="397" customFormat="1" ht="10.5" customHeight="1" x14ac:dyDescent="0.2">
      <c r="A40" s="367"/>
      <c r="B40" s="435"/>
      <c r="C40" s="589"/>
      <c r="D40" s="152"/>
      <c r="E40" s="590"/>
      <c r="F40" s="590"/>
      <c r="G40" s="590"/>
      <c r="H40" s="590"/>
      <c r="I40" s="590"/>
      <c r="J40" s="590"/>
      <c r="K40" s="590"/>
      <c r="L40" s="590"/>
      <c r="M40" s="590"/>
      <c r="N40" s="590"/>
      <c r="O40" s="590"/>
      <c r="P40" s="590"/>
      <c r="Q40" s="590"/>
      <c r="R40" s="646"/>
      <c r="S40" s="67"/>
    </row>
    <row r="41" spans="1:19" s="397" customFormat="1" ht="10.5" customHeight="1" x14ac:dyDescent="0.2">
      <c r="A41" s="367"/>
      <c r="B41" s="435"/>
      <c r="C41" s="589"/>
      <c r="D41" s="152"/>
      <c r="E41" s="590"/>
      <c r="F41" s="590"/>
      <c r="G41" s="590"/>
      <c r="H41" s="590"/>
      <c r="I41" s="590"/>
      <c r="J41" s="590"/>
      <c r="K41" s="590"/>
      <c r="L41" s="590"/>
      <c r="M41" s="590"/>
      <c r="N41" s="590"/>
      <c r="O41" s="590"/>
      <c r="P41" s="590"/>
      <c r="Q41" s="590"/>
      <c r="R41" s="646"/>
      <c r="S41" s="67"/>
    </row>
    <row r="42" spans="1:19" s="397" customFormat="1" ht="10.5" customHeight="1" x14ac:dyDescent="0.2">
      <c r="A42" s="367"/>
      <c r="B42" s="435"/>
      <c r="C42" s="589"/>
      <c r="D42" s="152"/>
      <c r="E42" s="590"/>
      <c r="F42" s="590"/>
      <c r="G42" s="590"/>
      <c r="H42" s="590"/>
      <c r="I42" s="590"/>
      <c r="J42" s="590"/>
      <c r="K42" s="590"/>
      <c r="L42" s="590"/>
      <c r="M42" s="590"/>
      <c r="N42" s="590"/>
      <c r="O42" s="590"/>
      <c r="P42" s="590"/>
      <c r="Q42" s="590"/>
      <c r="R42" s="646"/>
      <c r="S42" s="67"/>
    </row>
    <row r="43" spans="1:19" s="397" customFormat="1" ht="10.5" customHeight="1" x14ac:dyDescent="0.2">
      <c r="A43" s="367"/>
      <c r="B43" s="435"/>
      <c r="C43" s="589"/>
      <c r="D43" s="152"/>
      <c r="E43" s="590"/>
      <c r="F43" s="590"/>
      <c r="G43" s="590"/>
      <c r="H43" s="590"/>
      <c r="I43" s="590"/>
      <c r="J43" s="590"/>
      <c r="K43" s="590"/>
      <c r="L43" s="590"/>
      <c r="M43" s="590"/>
      <c r="N43" s="590"/>
      <c r="O43" s="590"/>
      <c r="P43" s="590"/>
      <c r="Q43" s="590"/>
      <c r="R43" s="646"/>
      <c r="S43" s="67"/>
    </row>
    <row r="44" spans="1:19" s="397" customFormat="1" ht="10.5" customHeight="1" x14ac:dyDescent="0.2">
      <c r="A44" s="367"/>
      <c r="B44" s="435"/>
      <c r="C44" s="589"/>
      <c r="D44" s="152"/>
      <c r="E44" s="590"/>
      <c r="F44" s="590"/>
      <c r="G44" s="590"/>
      <c r="H44" s="590"/>
      <c r="I44" s="590"/>
      <c r="J44" s="590"/>
      <c r="K44" s="590"/>
      <c r="L44" s="590"/>
      <c r="M44" s="590"/>
      <c r="N44" s="590"/>
      <c r="O44" s="590"/>
      <c r="P44" s="590"/>
      <c r="Q44" s="590"/>
      <c r="R44" s="646"/>
      <c r="S44" s="67"/>
    </row>
    <row r="45" spans="1:19" s="397" customFormat="1" ht="10.5" customHeight="1" x14ac:dyDescent="0.2">
      <c r="A45" s="367"/>
      <c r="B45" s="435"/>
      <c r="C45" s="589"/>
      <c r="D45" s="152"/>
      <c r="E45" s="590"/>
      <c r="F45" s="590"/>
      <c r="G45" s="590"/>
      <c r="H45" s="590"/>
      <c r="I45" s="590"/>
      <c r="J45" s="590"/>
      <c r="K45" s="590"/>
      <c r="L45" s="590"/>
      <c r="M45" s="590"/>
      <c r="N45" s="590"/>
      <c r="O45" s="590"/>
      <c r="P45" s="590"/>
      <c r="Q45" s="590"/>
      <c r="R45" s="646"/>
      <c r="S45" s="67"/>
    </row>
    <row r="46" spans="1:19" s="397" customFormat="1" ht="10.5" customHeight="1" x14ac:dyDescent="0.2">
      <c r="A46" s="367"/>
      <c r="B46" s="435"/>
      <c r="C46" s="589"/>
      <c r="D46" s="152"/>
      <c r="E46" s="590"/>
      <c r="F46" s="590"/>
      <c r="G46" s="590"/>
      <c r="H46" s="590"/>
      <c r="I46" s="590"/>
      <c r="J46" s="590"/>
      <c r="K46" s="590"/>
      <c r="L46" s="590"/>
      <c r="M46" s="590"/>
      <c r="N46" s="590"/>
      <c r="O46" s="590"/>
      <c r="P46" s="590"/>
      <c r="Q46" s="590"/>
      <c r="R46" s="646"/>
      <c r="S46" s="67"/>
    </row>
    <row r="47" spans="1:19" s="397" customFormat="1" ht="10.5" customHeight="1" x14ac:dyDescent="0.2">
      <c r="A47" s="367"/>
      <c r="B47" s="435"/>
      <c r="C47" s="589"/>
      <c r="D47" s="152"/>
      <c r="E47" s="590"/>
      <c r="F47" s="590"/>
      <c r="G47" s="590"/>
      <c r="H47" s="590"/>
      <c r="I47" s="590"/>
      <c r="J47" s="590"/>
      <c r="K47" s="590"/>
      <c r="L47" s="590"/>
      <c r="M47" s="590"/>
      <c r="N47" s="590"/>
      <c r="O47" s="590"/>
      <c r="P47" s="590"/>
      <c r="Q47" s="590"/>
      <c r="R47" s="646"/>
      <c r="S47" s="67"/>
    </row>
    <row r="48" spans="1:19" s="397" customFormat="1" ht="10.5" customHeight="1" x14ac:dyDescent="0.2">
      <c r="A48" s="367"/>
      <c r="B48" s="435"/>
      <c r="C48" s="589"/>
      <c r="D48" s="152"/>
      <c r="E48" s="590"/>
      <c r="F48" s="590"/>
      <c r="G48" s="590"/>
      <c r="H48" s="590"/>
      <c r="I48" s="590"/>
      <c r="J48" s="590"/>
      <c r="K48" s="590"/>
      <c r="L48" s="590"/>
      <c r="M48" s="590"/>
      <c r="N48" s="590"/>
      <c r="O48" s="590"/>
      <c r="P48" s="590"/>
      <c r="Q48" s="590"/>
      <c r="R48" s="646"/>
      <c r="S48" s="67"/>
    </row>
    <row r="49" spans="1:21" s="577" customFormat="1" ht="15.75" customHeight="1" x14ac:dyDescent="0.2">
      <c r="A49" s="576"/>
      <c r="B49" s="465"/>
      <c r="C49" s="1300" t="s">
        <v>155</v>
      </c>
      <c r="D49" s="195"/>
      <c r="E49" s="581"/>
      <c r="F49" s="582"/>
      <c r="G49" s="582"/>
      <c r="H49" s="582"/>
      <c r="I49" s="582"/>
      <c r="J49" s="582"/>
      <c r="K49" s="582"/>
      <c r="L49" s="582"/>
      <c r="M49" s="582"/>
      <c r="N49" s="582"/>
      <c r="O49" s="582"/>
      <c r="P49" s="582"/>
      <c r="Q49" s="582"/>
      <c r="R49" s="645"/>
      <c r="S49" s="356"/>
    </row>
    <row r="50" spans="1:21" s="577" customFormat="1" ht="15.75" customHeight="1" x14ac:dyDescent="0.2">
      <c r="A50" s="576"/>
      <c r="B50" s="465"/>
      <c r="C50" s="591"/>
      <c r="D50" s="220" t="s">
        <v>308</v>
      </c>
      <c r="E50" s="587">
        <v>538.71299999999997</v>
      </c>
      <c r="F50" s="587">
        <v>542.03</v>
      </c>
      <c r="G50" s="587">
        <v>550.25</v>
      </c>
      <c r="H50" s="587">
        <v>555.16700000000003</v>
      </c>
      <c r="I50" s="587">
        <v>570.38</v>
      </c>
      <c r="J50" s="587">
        <v>575.99900000000002</v>
      </c>
      <c r="K50" s="587">
        <v>575.07500000000005</v>
      </c>
      <c r="L50" s="587">
        <v>562.93399999999997</v>
      </c>
      <c r="M50" s="587">
        <v>534.95799999999997</v>
      </c>
      <c r="N50" s="587">
        <v>511.642</v>
      </c>
      <c r="O50" s="587">
        <v>497.66300000000001</v>
      </c>
      <c r="P50" s="587">
        <v>498.76299999999998</v>
      </c>
      <c r="Q50" s="587">
        <v>491.10700000000003</v>
      </c>
      <c r="R50" s="645"/>
      <c r="S50" s="356"/>
    </row>
    <row r="51" spans="1:21" s="595" customFormat="1" ht="12" customHeight="1" x14ac:dyDescent="0.2">
      <c r="A51" s="592"/>
      <c r="B51" s="593"/>
      <c r="C51" s="594"/>
      <c r="D51" s="633" t="s">
        <v>239</v>
      </c>
      <c r="E51" s="579">
        <v>21.986999999999998</v>
      </c>
      <c r="F51" s="579">
        <v>23.488</v>
      </c>
      <c r="G51" s="579">
        <v>25.074999999999999</v>
      </c>
      <c r="H51" s="579">
        <v>25.164999999999999</v>
      </c>
      <c r="I51" s="579">
        <v>26.43</v>
      </c>
      <c r="J51" s="579">
        <v>26.911000000000001</v>
      </c>
      <c r="K51" s="579">
        <v>26.292000000000002</v>
      </c>
      <c r="L51" s="579">
        <v>24.832000000000001</v>
      </c>
      <c r="M51" s="579">
        <v>22.792000000000002</v>
      </c>
      <c r="N51" s="579">
        <v>21.03</v>
      </c>
      <c r="O51" s="579">
        <v>19.891999999999999</v>
      </c>
      <c r="P51" s="579">
        <v>19.463000000000001</v>
      </c>
      <c r="Q51" s="579">
        <v>19.338999999999999</v>
      </c>
      <c r="R51" s="648"/>
      <c r="S51" s="67"/>
    </row>
    <row r="52" spans="1:21" s="599" customFormat="1" ht="15" customHeight="1" x14ac:dyDescent="0.2">
      <c r="A52" s="596"/>
      <c r="B52" s="597"/>
      <c r="C52" s="598"/>
      <c r="D52" s="220" t="s">
        <v>306</v>
      </c>
      <c r="E52" s="587">
        <v>74.412000000000006</v>
      </c>
      <c r="F52" s="587">
        <v>70.194000000000003</v>
      </c>
      <c r="G52" s="587">
        <v>64.694999999999993</v>
      </c>
      <c r="H52" s="587">
        <v>54.033000000000001</v>
      </c>
      <c r="I52" s="587">
        <v>64.933999999999997</v>
      </c>
      <c r="J52" s="587">
        <v>53.631999999999998</v>
      </c>
      <c r="K52" s="587">
        <v>53.463999999999999</v>
      </c>
      <c r="L52" s="587">
        <v>50.136000000000003</v>
      </c>
      <c r="M52" s="587">
        <v>50.006</v>
      </c>
      <c r="N52" s="587">
        <v>49.496000000000002</v>
      </c>
      <c r="O52" s="587">
        <v>47.27</v>
      </c>
      <c r="P52" s="587">
        <v>50.372</v>
      </c>
      <c r="Q52" s="587">
        <v>65.453999999999994</v>
      </c>
      <c r="R52" s="649"/>
      <c r="S52" s="356"/>
    </row>
    <row r="53" spans="1:21" s="397" customFormat="1" ht="11.25" customHeight="1" x14ac:dyDescent="0.2">
      <c r="A53" s="367"/>
      <c r="B53" s="435"/>
      <c r="C53" s="589"/>
      <c r="D53" s="633" t="s">
        <v>240</v>
      </c>
      <c r="E53" s="579">
        <v>-2.9830508474576245</v>
      </c>
      <c r="F53" s="579">
        <v>-4.3352640545144761</v>
      </c>
      <c r="G53" s="579">
        <v>3.037204561381146</v>
      </c>
      <c r="H53" s="579">
        <v>-4.616226521677735</v>
      </c>
      <c r="I53" s="579">
        <v>-5.7301723261857447</v>
      </c>
      <c r="J53" s="579">
        <v>-3.6695105523125271</v>
      </c>
      <c r="K53" s="579">
        <v>-11.790133641313316</v>
      </c>
      <c r="L53" s="579">
        <v>-6.7497442574165341</v>
      </c>
      <c r="M53" s="579">
        <v>3.8503073600265836</v>
      </c>
      <c r="N53" s="579">
        <v>-7.7427772600186291</v>
      </c>
      <c r="O53" s="579">
        <v>-16.626982027267758</v>
      </c>
      <c r="P53" s="579">
        <v>-4.877726371447455</v>
      </c>
      <c r="Q53" s="579">
        <v>-12.038380906305445</v>
      </c>
      <c r="R53" s="646"/>
      <c r="S53" s="67"/>
    </row>
    <row r="54" spans="1:21" s="577" customFormat="1" ht="15.75" customHeight="1" x14ac:dyDescent="0.2">
      <c r="A54" s="576"/>
      <c r="B54" s="465"/>
      <c r="C54" s="1300" t="s">
        <v>307</v>
      </c>
      <c r="D54" s="195"/>
      <c r="E54" s="587">
        <v>17.003</v>
      </c>
      <c r="F54" s="587">
        <v>16.132000000000001</v>
      </c>
      <c r="G54" s="587">
        <v>13.237</v>
      </c>
      <c r="H54" s="587">
        <v>10.487</v>
      </c>
      <c r="I54" s="587">
        <v>15.558999999999999</v>
      </c>
      <c r="J54" s="587">
        <v>15.617000000000001</v>
      </c>
      <c r="K54" s="587">
        <v>16.334</v>
      </c>
      <c r="L54" s="587">
        <v>14.250999999999999</v>
      </c>
      <c r="M54" s="587">
        <v>16.872</v>
      </c>
      <c r="N54" s="587">
        <v>16.274000000000001</v>
      </c>
      <c r="O54" s="587">
        <v>11.95</v>
      </c>
      <c r="P54" s="587">
        <v>9.593</v>
      </c>
      <c r="Q54" s="587">
        <v>11.157999999999999</v>
      </c>
      <c r="R54" s="645"/>
      <c r="S54" s="356"/>
    </row>
    <row r="55" spans="1:21" s="397" customFormat="1" ht="9.75" customHeight="1" x14ac:dyDescent="0.2">
      <c r="A55" s="556"/>
      <c r="B55" s="600"/>
      <c r="C55" s="601"/>
      <c r="D55" s="633" t="s">
        <v>156</v>
      </c>
      <c r="E55" s="579">
        <v>4.1914332986089819</v>
      </c>
      <c r="F55" s="579">
        <v>5.7073586265644627</v>
      </c>
      <c r="G55" s="579">
        <v>4.7065337763012138</v>
      </c>
      <c r="H55" s="579">
        <v>-1.1965328811004428</v>
      </c>
      <c r="I55" s="579">
        <v>-1.7677883704779407</v>
      </c>
      <c r="J55" s="579">
        <v>14.259584430787253</v>
      </c>
      <c r="K55" s="579">
        <v>-2.7159023228111923</v>
      </c>
      <c r="L55" s="579">
        <v>-19.234910739586287</v>
      </c>
      <c r="M55" s="579">
        <v>1.6569259504729761</v>
      </c>
      <c r="N55" s="579">
        <v>0.65561603166750526</v>
      </c>
      <c r="O55" s="579">
        <v>-22.225837943377812</v>
      </c>
      <c r="P55" s="579">
        <v>-29.035360260393549</v>
      </c>
      <c r="Q55" s="579">
        <v>-34.376286537669834</v>
      </c>
      <c r="R55" s="646"/>
      <c r="S55" s="67"/>
      <c r="U55" s="577"/>
    </row>
    <row r="56" spans="1:21" s="577" customFormat="1" ht="15.75" customHeight="1" x14ac:dyDescent="0.2">
      <c r="A56" s="576"/>
      <c r="B56" s="465"/>
      <c r="C56" s="1692" t="s">
        <v>340</v>
      </c>
      <c r="D56" s="1692"/>
      <c r="E56" s="587">
        <v>267.57799999999997</v>
      </c>
      <c r="F56" s="587">
        <v>251.33099999999999</v>
      </c>
      <c r="G56" s="587">
        <v>250.55500000000001</v>
      </c>
      <c r="H56" s="587">
        <v>261.00400000000002</v>
      </c>
      <c r="I56" s="587">
        <v>262.14800000000002</v>
      </c>
      <c r="J56" s="587">
        <v>257.22800000000001</v>
      </c>
      <c r="K56" s="587">
        <v>251.01599999999999</v>
      </c>
      <c r="L56" s="587">
        <v>243.321</v>
      </c>
      <c r="M56" s="587">
        <v>233.87899999999999</v>
      </c>
      <c r="N56" s="587">
        <v>221.673</v>
      </c>
      <c r="O56" s="587">
        <v>219.172</v>
      </c>
      <c r="P56" s="587">
        <v>216.07900000000001</v>
      </c>
      <c r="Q56" s="587">
        <v>221.44800000000001</v>
      </c>
      <c r="R56" s="646"/>
      <c r="S56" s="356"/>
      <c r="T56" s="1439"/>
    </row>
    <row r="57" spans="1:21" s="397" customFormat="1" ht="10.5" customHeight="1" x14ac:dyDescent="0.2">
      <c r="A57" s="367"/>
      <c r="B57" s="435"/>
      <c r="C57" s="602"/>
      <c r="D57" s="602"/>
      <c r="E57" s="603"/>
      <c r="F57" s="604"/>
      <c r="G57" s="604"/>
      <c r="H57" s="604"/>
      <c r="I57" s="604"/>
      <c r="J57" s="604"/>
      <c r="K57" s="604"/>
      <c r="L57" s="604"/>
      <c r="M57" s="604"/>
      <c r="N57" s="604"/>
      <c r="O57" s="604"/>
      <c r="P57" s="604"/>
      <c r="Q57" s="604"/>
      <c r="R57" s="646"/>
      <c r="S57" s="67"/>
    </row>
    <row r="58" spans="1:21" s="397" customFormat="1" ht="10.5" customHeight="1" x14ac:dyDescent="0.2">
      <c r="A58" s="367"/>
      <c r="B58" s="435"/>
      <c r="C58" s="589"/>
      <c r="D58" s="152"/>
      <c r="E58" s="580"/>
      <c r="F58" s="580"/>
      <c r="G58" s="580"/>
      <c r="H58" s="580"/>
      <c r="I58" s="580"/>
      <c r="J58" s="580"/>
      <c r="K58" s="580"/>
      <c r="L58" s="580"/>
      <c r="M58" s="580"/>
      <c r="N58" s="580"/>
      <c r="O58" s="580"/>
      <c r="P58" s="580"/>
      <c r="Q58" s="580"/>
      <c r="R58" s="646"/>
      <c r="S58" s="67"/>
    </row>
    <row r="59" spans="1:21" s="397" customFormat="1" ht="10.5" customHeight="1" x14ac:dyDescent="0.2">
      <c r="A59" s="367"/>
      <c r="B59" s="435"/>
      <c r="C59" s="589"/>
      <c r="D59" s="152"/>
      <c r="E59" s="590"/>
      <c r="F59" s="590"/>
      <c r="G59" s="590"/>
      <c r="H59" s="590"/>
      <c r="I59" s="590"/>
      <c r="J59" s="590"/>
      <c r="K59" s="590"/>
      <c r="L59" s="590"/>
      <c r="M59" s="590"/>
      <c r="N59" s="590"/>
      <c r="O59" s="590"/>
      <c r="P59" s="590"/>
      <c r="Q59" s="590"/>
      <c r="R59" s="646"/>
      <c r="S59" s="67"/>
    </row>
    <row r="60" spans="1:21" s="397" customFormat="1" ht="10.5" customHeight="1" x14ac:dyDescent="0.2">
      <c r="A60" s="367"/>
      <c r="B60" s="435"/>
      <c r="C60" s="589"/>
      <c r="D60" s="152"/>
      <c r="E60" s="590"/>
      <c r="F60" s="590"/>
      <c r="G60" s="590"/>
      <c r="H60" s="590"/>
      <c r="I60" s="590"/>
      <c r="J60" s="590"/>
      <c r="K60" s="590"/>
      <c r="L60" s="590"/>
      <c r="M60" s="590"/>
      <c r="N60" s="590"/>
      <c r="O60" s="590"/>
      <c r="P60" s="590"/>
      <c r="Q60" s="590"/>
      <c r="R60" s="646"/>
      <c r="S60" s="67"/>
    </row>
    <row r="61" spans="1:21" s="397" customFormat="1" ht="10.5" customHeight="1" x14ac:dyDescent="0.2">
      <c r="A61" s="367"/>
      <c r="B61" s="435"/>
      <c r="C61" s="589"/>
      <c r="D61" s="152"/>
      <c r="E61" s="590"/>
      <c r="F61" s="590"/>
      <c r="G61" s="590"/>
      <c r="H61" s="590"/>
      <c r="I61" s="590"/>
      <c r="J61" s="590"/>
      <c r="K61" s="590"/>
      <c r="L61" s="590"/>
      <c r="M61" s="590"/>
      <c r="N61" s="590"/>
      <c r="O61" s="590"/>
      <c r="P61" s="590"/>
      <c r="Q61" s="590"/>
      <c r="R61" s="646"/>
      <c r="S61" s="67"/>
    </row>
    <row r="62" spans="1:21" s="397" customFormat="1" ht="10.5" customHeight="1" x14ac:dyDescent="0.2">
      <c r="A62" s="367"/>
      <c r="B62" s="435"/>
      <c r="C62" s="589"/>
      <c r="D62" s="152"/>
      <c r="E62" s="590"/>
      <c r="F62" s="590"/>
      <c r="G62" s="590"/>
      <c r="H62" s="590"/>
      <c r="I62" s="590"/>
      <c r="J62" s="590"/>
      <c r="K62" s="590"/>
      <c r="L62" s="590"/>
      <c r="M62" s="590"/>
      <c r="N62" s="590"/>
      <c r="O62" s="590"/>
      <c r="P62" s="590"/>
      <c r="Q62" s="590"/>
      <c r="R62" s="646"/>
      <c r="S62" s="67"/>
    </row>
    <row r="63" spans="1:21" s="397" customFormat="1" ht="10.5" customHeight="1" x14ac:dyDescent="0.2">
      <c r="A63" s="367"/>
      <c r="B63" s="435"/>
      <c r="C63" s="589"/>
      <c r="D63" s="152"/>
      <c r="E63" s="590"/>
      <c r="F63" s="590"/>
      <c r="G63" s="590"/>
      <c r="H63" s="590"/>
      <c r="I63" s="590"/>
      <c r="J63" s="590"/>
      <c r="K63" s="590"/>
      <c r="L63" s="590"/>
      <c r="M63" s="590"/>
      <c r="N63" s="590"/>
      <c r="O63" s="590"/>
      <c r="P63" s="590"/>
      <c r="Q63" s="590"/>
      <c r="R63" s="646"/>
      <c r="S63" s="67"/>
    </row>
    <row r="64" spans="1:21" s="397" customFormat="1" ht="10.5" customHeight="1" x14ac:dyDescent="0.2">
      <c r="A64" s="367"/>
      <c r="B64" s="435"/>
      <c r="C64" s="589"/>
      <c r="D64" s="152"/>
      <c r="E64" s="590"/>
      <c r="F64" s="590"/>
      <c r="G64" s="590"/>
      <c r="H64" s="590"/>
      <c r="I64" s="590"/>
      <c r="J64" s="590"/>
      <c r="K64" s="590"/>
      <c r="L64" s="590"/>
      <c r="M64" s="590"/>
      <c r="N64" s="590"/>
      <c r="O64" s="590"/>
      <c r="P64" s="590"/>
      <c r="Q64" s="590"/>
      <c r="R64" s="646"/>
      <c r="S64" s="67"/>
    </row>
    <row r="65" spans="1:26" s="397" customFormat="1" ht="10.5" customHeight="1" x14ac:dyDescent="0.2">
      <c r="A65" s="367"/>
      <c r="B65" s="435"/>
      <c r="C65" s="589"/>
      <c r="D65" s="152"/>
      <c r="E65" s="590"/>
      <c r="F65" s="590"/>
      <c r="G65" s="590"/>
      <c r="H65" s="590"/>
      <c r="I65" s="590"/>
      <c r="J65" s="590"/>
      <c r="K65" s="590"/>
      <c r="L65" s="590"/>
      <c r="M65" s="590"/>
      <c r="N65" s="590"/>
      <c r="O65" s="590"/>
      <c r="P65" s="590"/>
      <c r="Q65" s="590"/>
      <c r="R65" s="646"/>
      <c r="S65" s="67"/>
    </row>
    <row r="66" spans="1:26" s="397" customFormat="1" ht="10.5" customHeight="1" x14ac:dyDescent="0.2">
      <c r="A66" s="367"/>
      <c r="B66" s="435"/>
      <c r="C66" s="589"/>
      <c r="D66" s="152"/>
      <c r="E66" s="590"/>
      <c r="F66" s="590"/>
      <c r="G66" s="590"/>
      <c r="H66" s="590"/>
      <c r="I66" s="590"/>
      <c r="J66" s="590"/>
      <c r="K66" s="590"/>
      <c r="L66" s="590"/>
      <c r="M66" s="590"/>
      <c r="N66" s="590"/>
      <c r="O66" s="590"/>
      <c r="P66" s="590"/>
      <c r="Q66" s="590"/>
      <c r="R66" s="646"/>
      <c r="S66" s="67"/>
    </row>
    <row r="67" spans="1:26" s="397" customFormat="1" ht="10.5" customHeight="1" x14ac:dyDescent="0.2">
      <c r="A67" s="367"/>
      <c r="B67" s="435"/>
      <c r="C67" s="589"/>
      <c r="D67" s="152"/>
      <c r="E67" s="590"/>
      <c r="F67" s="590"/>
      <c r="G67" s="590"/>
      <c r="H67" s="590"/>
      <c r="I67" s="590"/>
      <c r="J67" s="590"/>
      <c r="K67" s="590"/>
      <c r="L67" s="590"/>
      <c r="M67" s="590"/>
      <c r="N67" s="590"/>
      <c r="O67" s="590"/>
      <c r="P67" s="590"/>
      <c r="Q67" s="590"/>
      <c r="R67" s="646"/>
      <c r="S67" s="67"/>
    </row>
    <row r="68" spans="1:26" s="397" customFormat="1" ht="10.5" customHeight="1" x14ac:dyDescent="0.2">
      <c r="A68" s="367"/>
      <c r="B68" s="435"/>
      <c r="C68" s="589"/>
      <c r="D68" s="152"/>
      <c r="E68" s="590"/>
      <c r="F68" s="590"/>
      <c r="G68" s="590"/>
      <c r="H68" s="590"/>
      <c r="I68" s="590"/>
      <c r="J68" s="590"/>
      <c r="K68" s="590"/>
      <c r="L68" s="590"/>
      <c r="M68" s="590"/>
      <c r="N68" s="590"/>
      <c r="O68" s="590"/>
      <c r="P68" s="590"/>
      <c r="Q68" s="590"/>
      <c r="R68" s="646"/>
      <c r="S68" s="67"/>
    </row>
    <row r="69" spans="1:26" s="397" customFormat="1" ht="10.5" customHeight="1" x14ac:dyDescent="0.2">
      <c r="A69" s="367"/>
      <c r="B69" s="435"/>
      <c r="C69" s="589"/>
      <c r="D69" s="152"/>
      <c r="E69" s="590"/>
      <c r="F69" s="590"/>
      <c r="G69" s="590"/>
      <c r="H69" s="590"/>
      <c r="I69" s="590"/>
      <c r="J69" s="590"/>
      <c r="K69" s="590"/>
      <c r="L69" s="590"/>
      <c r="M69" s="590"/>
      <c r="N69" s="590"/>
      <c r="O69" s="590"/>
      <c r="P69" s="590"/>
      <c r="Q69" s="590"/>
      <c r="R69" s="646"/>
      <c r="S69" s="67"/>
    </row>
    <row r="70" spans="1:26" s="397" customFormat="1" ht="17.25" customHeight="1" x14ac:dyDescent="0.2">
      <c r="A70" s="367"/>
      <c r="B70" s="435"/>
      <c r="C70" s="1696" t="s">
        <v>483</v>
      </c>
      <c r="D70" s="1696"/>
      <c r="E70" s="1696"/>
      <c r="F70" s="1696"/>
      <c r="G70" s="1696"/>
      <c r="H70" s="1696"/>
      <c r="I70" s="1696"/>
      <c r="J70" s="1696"/>
      <c r="K70" s="1696"/>
      <c r="L70" s="1696"/>
      <c r="M70" s="1696"/>
      <c r="N70" s="1696"/>
      <c r="O70" s="1696"/>
      <c r="P70" s="1696"/>
      <c r="Q70" s="1696"/>
      <c r="R70" s="646"/>
      <c r="S70" s="67"/>
    </row>
    <row r="71" spans="1:26" s="681" customFormat="1" ht="11.25" customHeight="1" x14ac:dyDescent="0.2">
      <c r="A71" s="379"/>
      <c r="B71" s="510"/>
      <c r="C71" s="1697" t="s">
        <v>708</v>
      </c>
      <c r="D71" s="1697"/>
      <c r="E71" s="1697"/>
      <c r="F71" s="1697"/>
      <c r="G71" s="1697"/>
      <c r="H71" s="1697"/>
      <c r="I71" s="1697"/>
      <c r="J71" s="1697"/>
      <c r="K71" s="1697"/>
      <c r="L71" s="1698" t="s">
        <v>480</v>
      </c>
      <c r="M71" s="1698"/>
      <c r="N71" s="1698"/>
      <c r="O71" s="1699" t="s">
        <v>479</v>
      </c>
      <c r="P71" s="1699"/>
      <c r="Q71" s="1699"/>
      <c r="R71" s="1030"/>
      <c r="S71" s="1030"/>
      <c r="T71" s="1440"/>
      <c r="U71" s="1440"/>
      <c r="V71" s="1440"/>
      <c r="W71" s="1440"/>
      <c r="X71" s="1440"/>
      <c r="Y71" s="1440"/>
      <c r="Z71" s="1440"/>
    </row>
    <row r="72" spans="1:26" s="397" customFormat="1" ht="9.75" customHeight="1" x14ac:dyDescent="0.2">
      <c r="A72" s="367"/>
      <c r="B72" s="435"/>
      <c r="C72" s="1031" t="s">
        <v>484</v>
      </c>
      <c r="D72" s="1031"/>
      <c r="R72" s="646"/>
      <c r="S72" s="67"/>
    </row>
    <row r="73" spans="1:26" x14ac:dyDescent="0.2">
      <c r="A73" s="367"/>
      <c r="B73" s="605">
        <v>20</v>
      </c>
      <c r="C73" s="1674">
        <v>42644</v>
      </c>
      <c r="D73" s="1674"/>
      <c r="E73" s="570"/>
      <c r="F73" s="606"/>
      <c r="G73" s="606"/>
      <c r="H73" s="606"/>
      <c r="I73" s="606"/>
      <c r="J73" s="607"/>
      <c r="K73" s="607"/>
      <c r="L73" s="607"/>
      <c r="M73" s="607"/>
      <c r="N73" s="608"/>
      <c r="O73" s="608"/>
      <c r="P73" s="608"/>
      <c r="Q73" s="881"/>
      <c r="R73" s="650"/>
      <c r="S73" s="881"/>
    </row>
  </sheetData>
  <mergeCells count="11">
    <mergeCell ref="C34:D34"/>
    <mergeCell ref="C73:D73"/>
    <mergeCell ref="E1:Q1"/>
    <mergeCell ref="P3:Q3"/>
    <mergeCell ref="E6:I6"/>
    <mergeCell ref="J6:Q6"/>
    <mergeCell ref="C56:D56"/>
    <mergeCell ref="C70:Q70"/>
    <mergeCell ref="C71:K71"/>
    <mergeCell ref="L71:N71"/>
    <mergeCell ref="O71:Q71"/>
  </mergeCells>
  <conditionalFormatting sqref="E7:Q7">
    <cfRule type="cellIs" dxfId="5" priority="1" operator="equal">
      <formula>"jan."</formula>
    </cfRule>
  </conditionalFormatting>
  <hyperlinks>
    <hyperlink ref="O71" r:id="rId1"/>
  </hyperlinks>
  <printOptions horizontalCentered="1"/>
  <pageMargins left="0.15748031496062992" right="0.15748031496062992" top="0.19685039370078741" bottom="0.19685039370078741" header="0" footer="0"/>
  <pageSetup paperSize="9" orientation="portrait" r:id="rId2"/>
  <headerFooter alignWithMargins="0"/>
  <drawing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62"/>
  <sheetViews>
    <sheetView zoomScaleNormal="100" workbookViewId="0"/>
  </sheetViews>
  <sheetFormatPr defaultRowHeight="12.75" x14ac:dyDescent="0.2"/>
  <cols>
    <col min="1" max="1" width="1" style="79" customWidth="1"/>
    <col min="2" max="2" width="2.5703125" style="79" customWidth="1"/>
    <col min="3" max="3" width="1" style="79" customWidth="1"/>
    <col min="4" max="4" width="13" style="79" customWidth="1"/>
    <col min="5" max="6" width="16" style="79" customWidth="1"/>
    <col min="7" max="9" width="15.7109375" style="79" customWidth="1"/>
    <col min="10" max="10" width="0.85546875" style="79" customWidth="1"/>
    <col min="11" max="11" width="2.5703125" style="79" customWidth="1"/>
    <col min="12" max="12" width="1" style="79" customWidth="1"/>
    <col min="13" max="16384" width="9.140625" style="79"/>
  </cols>
  <sheetData>
    <row r="1" spans="1:12" ht="13.5" customHeight="1" x14ac:dyDescent="0.2">
      <c r="A1" s="81"/>
      <c r="B1" s="751"/>
      <c r="C1" s="752" t="s">
        <v>398</v>
      </c>
      <c r="D1" s="753"/>
      <c r="E1" s="81"/>
      <c r="F1" s="81"/>
      <c r="G1" s="81"/>
      <c r="H1" s="81"/>
      <c r="I1" s="754"/>
      <c r="J1" s="81"/>
      <c r="K1" s="81"/>
      <c r="L1" s="78"/>
    </row>
    <row r="2" spans="1:12" ht="6" customHeight="1" x14ac:dyDescent="0.2">
      <c r="A2" s="303"/>
      <c r="B2" s="755"/>
      <c r="C2" s="756"/>
      <c r="D2" s="756"/>
      <c r="E2" s="757"/>
      <c r="F2" s="757"/>
      <c r="G2" s="757"/>
      <c r="H2" s="757"/>
      <c r="I2" s="758"/>
      <c r="J2" s="723"/>
      <c r="K2" s="302"/>
      <c r="L2" s="78"/>
    </row>
    <row r="3" spans="1:12" ht="6" customHeight="1" thickBot="1" x14ac:dyDescent="0.25">
      <c r="A3" s="303"/>
      <c r="B3" s="303"/>
      <c r="C3" s="81"/>
      <c r="D3" s="81"/>
      <c r="E3" s="81"/>
      <c r="F3" s="81"/>
      <c r="G3" s="81"/>
      <c r="H3" s="81"/>
      <c r="I3" s="81"/>
      <c r="J3" s="81"/>
      <c r="K3" s="304"/>
      <c r="L3" s="78"/>
    </row>
    <row r="4" spans="1:12" s="83" customFormat="1" ht="13.5" customHeight="1" thickBot="1" x14ac:dyDescent="0.25">
      <c r="A4" s="346"/>
      <c r="B4" s="303"/>
      <c r="C4" s="1711" t="s">
        <v>709</v>
      </c>
      <c r="D4" s="1712"/>
      <c r="E4" s="1712"/>
      <c r="F4" s="1712"/>
      <c r="G4" s="1712"/>
      <c r="H4" s="1712"/>
      <c r="I4" s="1712"/>
      <c r="J4" s="1713"/>
      <c r="K4" s="304"/>
      <c r="L4" s="82"/>
    </row>
    <row r="5" spans="1:12" ht="15.75" customHeight="1" x14ac:dyDescent="0.2">
      <c r="A5" s="303"/>
      <c r="B5" s="303"/>
      <c r="C5" s="759" t="s">
        <v>509</v>
      </c>
      <c r="D5" s="84"/>
      <c r="E5" s="84"/>
      <c r="F5" s="84"/>
      <c r="G5" s="84"/>
      <c r="H5" s="84"/>
      <c r="I5" s="84"/>
      <c r="J5" s="760"/>
      <c r="K5" s="304"/>
      <c r="L5" s="78"/>
    </row>
    <row r="6" spans="1:12" ht="12" customHeight="1" x14ac:dyDescent="0.2">
      <c r="A6" s="303"/>
      <c r="B6" s="303"/>
      <c r="C6" s="84"/>
      <c r="D6" s="84"/>
      <c r="E6" s="761"/>
      <c r="F6" s="761"/>
      <c r="G6" s="761"/>
      <c r="H6" s="761"/>
      <c r="I6" s="761"/>
      <c r="J6" s="762"/>
      <c r="K6" s="304"/>
      <c r="L6" s="78"/>
    </row>
    <row r="7" spans="1:12" ht="24" customHeight="1" x14ac:dyDescent="0.2">
      <c r="A7" s="303"/>
      <c r="B7" s="303"/>
      <c r="C7" s="1714" t="s">
        <v>713</v>
      </c>
      <c r="D7" s="1715"/>
      <c r="E7" s="750" t="s">
        <v>68</v>
      </c>
      <c r="F7" s="750" t="s">
        <v>399</v>
      </c>
      <c r="G7" s="85" t="s">
        <v>400</v>
      </c>
      <c r="H7" s="85" t="s">
        <v>401</v>
      </c>
      <c r="I7" s="85"/>
      <c r="J7" s="763"/>
      <c r="K7" s="305"/>
      <c r="L7" s="86"/>
    </row>
    <row r="8" spans="1:12" s="770" customFormat="1" ht="3" customHeight="1" x14ac:dyDescent="0.2">
      <c r="A8" s="764"/>
      <c r="B8" s="303"/>
      <c r="C8" s="87"/>
      <c r="D8" s="765"/>
      <c r="E8" s="766"/>
      <c r="F8" s="767"/>
      <c r="G8" s="765"/>
      <c r="H8" s="765"/>
      <c r="I8" s="765"/>
      <c r="J8" s="765"/>
      <c r="K8" s="768"/>
      <c r="L8" s="769"/>
    </row>
    <row r="9" spans="1:12" s="91" customFormat="1" ht="12.75" customHeight="1" x14ac:dyDescent="0.2">
      <c r="A9" s="347"/>
      <c r="B9" s="303"/>
      <c r="C9" s="89" t="s">
        <v>196</v>
      </c>
      <c r="D9" s="697" t="s">
        <v>196</v>
      </c>
      <c r="E9" s="720">
        <v>4.0999999999999996</v>
      </c>
      <c r="F9" s="720">
        <v>6.8</v>
      </c>
      <c r="G9" s="720">
        <v>4.4000000000000004</v>
      </c>
      <c r="H9" s="720">
        <v>3.8</v>
      </c>
      <c r="I9" s="90">
        <f>IFERROR(H9/G9,":")</f>
        <v>0.86363636363636354</v>
      </c>
      <c r="J9" s="771"/>
      <c r="K9" s="306"/>
      <c r="L9" s="88"/>
    </row>
    <row r="10" spans="1:12" ht="12.75" customHeight="1" x14ac:dyDescent="0.2">
      <c r="A10" s="303"/>
      <c r="B10" s="303"/>
      <c r="C10" s="89" t="s">
        <v>197</v>
      </c>
      <c r="D10" s="697" t="s">
        <v>197</v>
      </c>
      <c r="E10" s="720">
        <v>6.3</v>
      </c>
      <c r="F10" s="720">
        <v>11.7</v>
      </c>
      <c r="G10" s="720">
        <v>6.5</v>
      </c>
      <c r="H10" s="720">
        <v>6.1</v>
      </c>
      <c r="I10" s="90">
        <f t="shared" ref="I10:I39" si="0">IFERROR(H10/G10,":")</f>
        <v>0.93846153846153846</v>
      </c>
      <c r="J10" s="771"/>
      <c r="K10" s="307"/>
      <c r="L10" s="80"/>
    </row>
    <row r="11" spans="1:12" ht="12.75" customHeight="1" x14ac:dyDescent="0.2">
      <c r="A11" s="303"/>
      <c r="B11" s="303"/>
      <c r="C11" s="89" t="s">
        <v>198</v>
      </c>
      <c r="D11" s="697" t="s">
        <v>198</v>
      </c>
      <c r="E11" s="720">
        <v>8</v>
      </c>
      <c r="F11" s="720">
        <v>21.2</v>
      </c>
      <c r="G11" s="720">
        <v>8.1</v>
      </c>
      <c r="H11" s="720">
        <v>8</v>
      </c>
      <c r="I11" s="90">
        <f t="shared" si="0"/>
        <v>0.98765432098765438</v>
      </c>
      <c r="J11" s="771"/>
      <c r="K11" s="307"/>
      <c r="L11" s="80"/>
    </row>
    <row r="12" spans="1:12" ht="12.75" customHeight="1" x14ac:dyDescent="0.2">
      <c r="A12" s="303"/>
      <c r="B12" s="303"/>
      <c r="C12" s="89" t="s">
        <v>372</v>
      </c>
      <c r="D12" s="697" t="s">
        <v>372</v>
      </c>
      <c r="E12" s="720">
        <v>12</v>
      </c>
      <c r="F12" s="720">
        <v>26.7</v>
      </c>
      <c r="G12" s="720">
        <v>11.8</v>
      </c>
      <c r="H12" s="720">
        <v>12.2</v>
      </c>
      <c r="I12" s="90">
        <f t="shared" si="0"/>
        <v>1.0338983050847457</v>
      </c>
      <c r="J12" s="771"/>
      <c r="K12" s="307"/>
      <c r="L12" s="80"/>
    </row>
    <row r="13" spans="1:12" ht="12.75" customHeight="1" x14ac:dyDescent="0.2">
      <c r="A13" s="303"/>
      <c r="B13" s="303"/>
      <c r="C13" s="89"/>
      <c r="D13" s="697" t="s">
        <v>380</v>
      </c>
      <c r="E13" s="720">
        <v>12.6</v>
      </c>
      <c r="F13" s="720">
        <v>29.4</v>
      </c>
      <c r="G13" s="720">
        <v>11.6</v>
      </c>
      <c r="H13" s="720">
        <v>13.7</v>
      </c>
      <c r="I13" s="90">
        <f t="shared" si="0"/>
        <v>1.1810344827586208</v>
      </c>
      <c r="J13" s="771"/>
      <c r="K13" s="307"/>
      <c r="L13" s="80"/>
    </row>
    <row r="14" spans="1:12" ht="12.75" customHeight="1" x14ac:dyDescent="0.2">
      <c r="A14" s="303"/>
      <c r="B14" s="303"/>
      <c r="C14" s="89" t="s">
        <v>199</v>
      </c>
      <c r="D14" s="697" t="s">
        <v>199</v>
      </c>
      <c r="E14" s="720">
        <v>9.4</v>
      </c>
      <c r="F14" s="720">
        <v>19.100000000000001</v>
      </c>
      <c r="G14" s="720">
        <v>8.1999999999999993</v>
      </c>
      <c r="H14" s="720">
        <v>10.8</v>
      </c>
      <c r="I14" s="90">
        <f t="shared" si="0"/>
        <v>1.3170731707317076</v>
      </c>
      <c r="J14" s="771"/>
      <c r="K14" s="307"/>
      <c r="L14" s="80"/>
    </row>
    <row r="15" spans="1:12" ht="12.75" customHeight="1" x14ac:dyDescent="0.2">
      <c r="A15" s="303"/>
      <c r="B15" s="303"/>
      <c r="C15" s="89" t="s">
        <v>373</v>
      </c>
      <c r="D15" s="697" t="s">
        <v>381</v>
      </c>
      <c r="E15" s="720">
        <v>7.7</v>
      </c>
      <c r="F15" s="720">
        <v>13.5</v>
      </c>
      <c r="G15" s="720">
        <v>7.1</v>
      </c>
      <c r="H15" s="720">
        <v>8.4</v>
      </c>
      <c r="I15" s="90">
        <f t="shared" si="0"/>
        <v>1.183098591549296</v>
      </c>
      <c r="J15" s="771"/>
      <c r="K15" s="307"/>
      <c r="L15" s="80"/>
    </row>
    <row r="16" spans="1:12" ht="12.75" customHeight="1" x14ac:dyDescent="0.2">
      <c r="A16" s="303"/>
      <c r="B16" s="303"/>
      <c r="C16" s="89" t="s">
        <v>200</v>
      </c>
      <c r="D16" s="697" t="s">
        <v>200</v>
      </c>
      <c r="E16" s="720">
        <v>19.3</v>
      </c>
      <c r="F16" s="720">
        <v>42.6</v>
      </c>
      <c r="G16" s="720">
        <v>17.8</v>
      </c>
      <c r="H16" s="720">
        <v>21</v>
      </c>
      <c r="I16" s="90">
        <f t="shared" si="0"/>
        <v>1.1797752808988764</v>
      </c>
      <c r="J16" s="771"/>
      <c r="K16" s="307"/>
      <c r="L16" s="80"/>
    </row>
    <row r="17" spans="1:12" ht="12.75" customHeight="1" x14ac:dyDescent="0.2">
      <c r="A17" s="303"/>
      <c r="B17" s="303"/>
      <c r="C17" s="89" t="s">
        <v>374</v>
      </c>
      <c r="D17" s="697" t="s">
        <v>374</v>
      </c>
      <c r="E17" s="720">
        <v>7.6</v>
      </c>
      <c r="F17" s="720">
        <v>14.6</v>
      </c>
      <c r="G17" s="720">
        <v>7.8</v>
      </c>
      <c r="H17" s="720">
        <v>7.4</v>
      </c>
      <c r="I17" s="90">
        <f t="shared" si="0"/>
        <v>0.94871794871794879</v>
      </c>
      <c r="J17" s="771"/>
      <c r="K17" s="307"/>
      <c r="L17" s="80"/>
    </row>
    <row r="18" spans="1:12" ht="12.75" customHeight="1" x14ac:dyDescent="0.2">
      <c r="A18" s="303"/>
      <c r="B18" s="303"/>
      <c r="C18" s="89" t="s">
        <v>201</v>
      </c>
      <c r="D18" s="697" t="s">
        <v>201</v>
      </c>
      <c r="E18" s="720">
        <v>8.6</v>
      </c>
      <c r="F18" s="720">
        <v>20.100000000000001</v>
      </c>
      <c r="G18" s="720">
        <v>8.6999999999999993</v>
      </c>
      <c r="H18" s="720">
        <v>8.5</v>
      </c>
      <c r="I18" s="90">
        <f t="shared" si="0"/>
        <v>0.97701149425287359</v>
      </c>
      <c r="J18" s="771"/>
      <c r="K18" s="307"/>
      <c r="L18" s="80"/>
    </row>
    <row r="19" spans="1:12" ht="12.75" customHeight="1" x14ac:dyDescent="0.2">
      <c r="A19" s="303"/>
      <c r="B19" s="303"/>
      <c r="C19" s="89" t="s">
        <v>202</v>
      </c>
      <c r="D19" s="697" t="s">
        <v>202</v>
      </c>
      <c r="E19" s="720">
        <v>10.199999999999999</v>
      </c>
      <c r="F19" s="720">
        <v>23.9</v>
      </c>
      <c r="G19" s="720">
        <v>10.4</v>
      </c>
      <c r="H19" s="720">
        <v>9.9</v>
      </c>
      <c r="I19" s="90">
        <f t="shared" si="0"/>
        <v>0.95192307692307687</v>
      </c>
      <c r="J19" s="771"/>
      <c r="K19" s="307"/>
      <c r="L19" s="80"/>
    </row>
    <row r="20" spans="1:12" s="93" customFormat="1" ht="12.75" customHeight="1" x14ac:dyDescent="0.2">
      <c r="A20" s="348"/>
      <c r="B20" s="303"/>
      <c r="C20" s="89" t="s">
        <v>356</v>
      </c>
      <c r="D20" s="697" t="s">
        <v>375</v>
      </c>
      <c r="E20" s="720">
        <v>23.2</v>
      </c>
      <c r="F20" s="720">
        <v>42.7</v>
      </c>
      <c r="G20" s="720">
        <v>19.399999999999999</v>
      </c>
      <c r="H20" s="720">
        <v>27.9</v>
      </c>
      <c r="I20" s="90">
        <f t="shared" si="0"/>
        <v>1.4381443298969072</v>
      </c>
      <c r="J20" s="772"/>
      <c r="K20" s="308"/>
      <c r="L20" s="92"/>
    </row>
    <row r="21" spans="1:12" ht="12.75" customHeight="1" x14ac:dyDescent="0.2">
      <c r="A21" s="303"/>
      <c r="B21" s="303"/>
      <c r="C21" s="89" t="s">
        <v>203</v>
      </c>
      <c r="D21" s="697" t="s">
        <v>382</v>
      </c>
      <c r="E21" s="720">
        <v>5.7</v>
      </c>
      <c r="F21" s="720">
        <v>10.5</v>
      </c>
      <c r="G21" s="720">
        <v>5.3</v>
      </c>
      <c r="H21" s="720">
        <v>6.1</v>
      </c>
      <c r="I21" s="90">
        <f t="shared" si="0"/>
        <v>1.1509433962264151</v>
      </c>
      <c r="J21" s="771"/>
      <c r="K21" s="307"/>
      <c r="L21" s="80"/>
    </row>
    <row r="22" spans="1:12" s="95" customFormat="1" ht="12.75" customHeight="1" x14ac:dyDescent="0.2">
      <c r="A22" s="349"/>
      <c r="B22" s="303"/>
      <c r="C22" s="89" t="s">
        <v>204</v>
      </c>
      <c r="D22" s="697" t="s">
        <v>204</v>
      </c>
      <c r="E22" s="720">
        <v>7.9</v>
      </c>
      <c r="F22" s="720">
        <v>15.9</v>
      </c>
      <c r="G22" s="720">
        <v>9.1999999999999993</v>
      </c>
      <c r="H22" s="720">
        <v>6.4</v>
      </c>
      <c r="I22" s="90">
        <f t="shared" si="0"/>
        <v>0.69565217391304357</v>
      </c>
      <c r="J22" s="772"/>
      <c r="K22" s="309"/>
      <c r="L22" s="94"/>
    </row>
    <row r="23" spans="1:12" s="97" customFormat="1" ht="12.75" customHeight="1" x14ac:dyDescent="0.2">
      <c r="A23" s="310"/>
      <c r="B23" s="310"/>
      <c r="C23" s="89" t="s">
        <v>205</v>
      </c>
      <c r="D23" s="697" t="s">
        <v>205</v>
      </c>
      <c r="E23" s="720">
        <v>11.7</v>
      </c>
      <c r="F23" s="720">
        <v>37.1</v>
      </c>
      <c r="G23" s="720">
        <v>10.8</v>
      </c>
      <c r="H23" s="720">
        <v>12.8</v>
      </c>
      <c r="I23" s="90">
        <f t="shared" si="0"/>
        <v>1.1851851851851851</v>
      </c>
      <c r="J23" s="771"/>
      <c r="K23" s="307"/>
      <c r="L23" s="96"/>
    </row>
    <row r="24" spans="1:12" ht="12.75" customHeight="1" x14ac:dyDescent="0.2">
      <c r="A24" s="303"/>
      <c r="B24" s="303"/>
      <c r="C24" s="89" t="s">
        <v>206</v>
      </c>
      <c r="D24" s="697" t="s">
        <v>206</v>
      </c>
      <c r="E24" s="720">
        <v>6.3</v>
      </c>
      <c r="F24" s="720">
        <v>17.399999999999999</v>
      </c>
      <c r="G24" s="720">
        <v>5.7</v>
      </c>
      <c r="H24" s="720">
        <v>6.9</v>
      </c>
      <c r="I24" s="90">
        <f t="shared" si="0"/>
        <v>1.2105263157894737</v>
      </c>
      <c r="J24" s="771"/>
      <c r="K24" s="307"/>
      <c r="L24" s="80"/>
    </row>
    <row r="25" spans="1:12" ht="12.75" customHeight="1" x14ac:dyDescent="0.2">
      <c r="A25" s="303"/>
      <c r="B25" s="303"/>
      <c r="C25" s="89" t="s">
        <v>207</v>
      </c>
      <c r="D25" s="697" t="s">
        <v>207</v>
      </c>
      <c r="E25" s="720">
        <v>4.7</v>
      </c>
      <c r="F25" s="720">
        <v>9.8000000000000007</v>
      </c>
      <c r="G25" s="720">
        <v>4.2</v>
      </c>
      <c r="H25" s="720">
        <v>5.5</v>
      </c>
      <c r="I25" s="90">
        <f t="shared" si="0"/>
        <v>1.3095238095238095</v>
      </c>
      <c r="J25" s="771"/>
      <c r="K25" s="307"/>
      <c r="L25" s="80"/>
    </row>
    <row r="26" spans="1:12" s="99" customFormat="1" ht="12.75" customHeight="1" x14ac:dyDescent="0.2">
      <c r="A26" s="311"/>
      <c r="B26" s="311"/>
      <c r="C26" s="87" t="s">
        <v>73</v>
      </c>
      <c r="D26" s="773" t="s">
        <v>73</v>
      </c>
      <c r="E26" s="774">
        <v>10.8</v>
      </c>
      <c r="F26" s="774">
        <v>26.5</v>
      </c>
      <c r="G26" s="774">
        <v>10.6</v>
      </c>
      <c r="H26" s="774">
        <v>11.1</v>
      </c>
      <c r="I26" s="775">
        <f t="shared" si="0"/>
        <v>1.0471698113207548</v>
      </c>
      <c r="J26" s="772"/>
      <c r="K26" s="312"/>
      <c r="L26" s="98"/>
    </row>
    <row r="27" spans="1:12" s="101" customFormat="1" ht="12.75" customHeight="1" x14ac:dyDescent="0.2">
      <c r="A27" s="313"/>
      <c r="B27" s="350"/>
      <c r="C27" s="354" t="s">
        <v>208</v>
      </c>
      <c r="D27" s="698" t="s">
        <v>208</v>
      </c>
      <c r="E27" s="721">
        <v>10</v>
      </c>
      <c r="F27" s="721">
        <v>20.3</v>
      </c>
      <c r="G27" s="721">
        <v>9.6</v>
      </c>
      <c r="H27" s="721">
        <v>10.3</v>
      </c>
      <c r="I27" s="776">
        <f t="shared" si="0"/>
        <v>1.0729166666666667</v>
      </c>
      <c r="J27" s="777"/>
      <c r="K27" s="314"/>
      <c r="L27" s="100"/>
    </row>
    <row r="28" spans="1:12" ht="12.75" customHeight="1" x14ac:dyDescent="0.2">
      <c r="A28" s="303"/>
      <c r="B28" s="303"/>
      <c r="C28" s="89" t="s">
        <v>209</v>
      </c>
      <c r="D28" s="697" t="s">
        <v>209</v>
      </c>
      <c r="E28" s="720">
        <v>7.5</v>
      </c>
      <c r="F28" s="720">
        <v>14.9</v>
      </c>
      <c r="G28" s="720">
        <v>8.1</v>
      </c>
      <c r="H28" s="720">
        <v>6.9</v>
      </c>
      <c r="I28" s="90">
        <f t="shared" si="0"/>
        <v>0.85185185185185197</v>
      </c>
      <c r="J28" s="771"/>
      <c r="K28" s="307"/>
      <c r="L28" s="80"/>
    </row>
    <row r="29" spans="1:12" ht="12.75" customHeight="1" x14ac:dyDescent="0.2">
      <c r="A29" s="303"/>
      <c r="B29" s="303"/>
      <c r="C29" s="89" t="s">
        <v>210</v>
      </c>
      <c r="D29" s="697" t="s">
        <v>210</v>
      </c>
      <c r="E29" s="720">
        <v>6.3</v>
      </c>
      <c r="F29" s="720">
        <v>12</v>
      </c>
      <c r="G29" s="720">
        <v>5.7</v>
      </c>
      <c r="H29" s="720">
        <v>7</v>
      </c>
      <c r="I29" s="90">
        <f t="shared" si="0"/>
        <v>1.2280701754385965</v>
      </c>
      <c r="J29" s="771"/>
      <c r="K29" s="307"/>
      <c r="L29" s="80"/>
    </row>
    <row r="30" spans="1:12" ht="12.75" customHeight="1" x14ac:dyDescent="0.2">
      <c r="A30" s="303"/>
      <c r="B30" s="303"/>
      <c r="C30" s="89" t="s">
        <v>358</v>
      </c>
      <c r="D30" s="697" t="s">
        <v>377</v>
      </c>
      <c r="E30" s="720">
        <v>5</v>
      </c>
      <c r="F30" s="720">
        <v>12.6</v>
      </c>
      <c r="G30" s="720">
        <v>5.0999999999999996</v>
      </c>
      <c r="H30" s="720">
        <v>5</v>
      </c>
      <c r="I30" s="90">
        <f t="shared" si="0"/>
        <v>0.98039215686274517</v>
      </c>
      <c r="J30" s="771"/>
      <c r="K30" s="307"/>
      <c r="L30" s="80"/>
    </row>
    <row r="31" spans="1:12" ht="12.75" customHeight="1" x14ac:dyDescent="0.2">
      <c r="A31" s="303"/>
      <c r="B31" s="303"/>
      <c r="C31" s="89" t="s">
        <v>345</v>
      </c>
      <c r="D31" s="697" t="s">
        <v>378</v>
      </c>
      <c r="E31" s="720">
        <v>9.1999999999999993</v>
      </c>
      <c r="F31" s="720">
        <v>15.5</v>
      </c>
      <c r="G31" s="720">
        <v>10</v>
      </c>
      <c r="H31" s="720">
        <v>8.3000000000000007</v>
      </c>
      <c r="I31" s="90">
        <f t="shared" si="0"/>
        <v>0.83000000000000007</v>
      </c>
      <c r="J31" s="771"/>
      <c r="K31" s="307"/>
      <c r="L31" s="80"/>
    </row>
    <row r="32" spans="1:12" ht="12.75" customHeight="1" x14ac:dyDescent="0.2">
      <c r="A32" s="303"/>
      <c r="B32" s="303"/>
      <c r="C32" s="89" t="s">
        <v>242</v>
      </c>
      <c r="D32" s="697" t="s">
        <v>383</v>
      </c>
      <c r="E32" s="720">
        <v>8.4</v>
      </c>
      <c r="F32" s="720">
        <v>16.2</v>
      </c>
      <c r="G32" s="720">
        <v>9.6999999999999993</v>
      </c>
      <c r="H32" s="720">
        <v>7.1</v>
      </c>
      <c r="I32" s="90">
        <f t="shared" si="0"/>
        <v>0.731958762886598</v>
      </c>
      <c r="J32" s="771"/>
      <c r="K32" s="307"/>
      <c r="L32" s="80"/>
    </row>
    <row r="33" spans="1:12" s="104" customFormat="1" ht="12.75" customHeight="1" x14ac:dyDescent="0.2">
      <c r="A33" s="351"/>
      <c r="B33" s="303"/>
      <c r="C33" s="89" t="s">
        <v>211</v>
      </c>
      <c r="D33" s="697" t="s">
        <v>211</v>
      </c>
      <c r="E33" s="720">
        <v>5.7</v>
      </c>
      <c r="F33" s="720">
        <v>15.8</v>
      </c>
      <c r="G33" s="720">
        <v>5.8</v>
      </c>
      <c r="H33" s="720">
        <v>5.7</v>
      </c>
      <c r="I33" s="90">
        <f t="shared" si="0"/>
        <v>0.98275862068965525</v>
      </c>
      <c r="J33" s="771"/>
      <c r="K33" s="315"/>
      <c r="L33" s="102"/>
    </row>
    <row r="34" spans="1:12" ht="12.75" customHeight="1" x14ac:dyDescent="0.2">
      <c r="A34" s="303"/>
      <c r="B34" s="303"/>
      <c r="C34" s="89" t="s">
        <v>357</v>
      </c>
      <c r="D34" s="697" t="s">
        <v>376</v>
      </c>
      <c r="E34" s="720">
        <v>4.9000000000000004</v>
      </c>
      <c r="F34" s="720">
        <v>13.5</v>
      </c>
      <c r="G34" s="720">
        <v>5</v>
      </c>
      <c r="H34" s="720">
        <v>4.9000000000000004</v>
      </c>
      <c r="I34" s="90">
        <f t="shared" si="0"/>
        <v>0.98000000000000009</v>
      </c>
      <c r="J34" s="771"/>
      <c r="K34" s="307"/>
      <c r="L34" s="80"/>
    </row>
    <row r="35" spans="1:12" ht="12.75" customHeight="1" x14ac:dyDescent="0.2">
      <c r="A35" s="303"/>
      <c r="B35" s="303"/>
      <c r="C35" s="89" t="s">
        <v>212</v>
      </c>
      <c r="D35" s="697" t="s">
        <v>212</v>
      </c>
      <c r="E35" s="720">
        <v>4</v>
      </c>
      <c r="F35" s="720">
        <v>9.8000000000000007</v>
      </c>
      <c r="G35" s="720">
        <v>3.3</v>
      </c>
      <c r="H35" s="720">
        <v>4.9000000000000004</v>
      </c>
      <c r="I35" s="90">
        <f t="shared" si="0"/>
        <v>1.4848484848484851</v>
      </c>
      <c r="J35" s="771"/>
      <c r="K35" s="307"/>
      <c r="L35" s="80"/>
    </row>
    <row r="36" spans="1:12" s="95" customFormat="1" ht="12.75" customHeight="1" x14ac:dyDescent="0.2">
      <c r="A36" s="349"/>
      <c r="B36" s="303"/>
      <c r="C36" s="89" t="s">
        <v>379</v>
      </c>
      <c r="D36" s="697" t="s">
        <v>379</v>
      </c>
      <c r="E36" s="720">
        <v>5.9</v>
      </c>
      <c r="F36" s="720" t="s">
        <v>714</v>
      </c>
      <c r="G36" s="720">
        <v>6.7</v>
      </c>
      <c r="H36" s="720">
        <v>4.8</v>
      </c>
      <c r="I36" s="90">
        <f t="shared" si="0"/>
        <v>0.71641791044776115</v>
      </c>
      <c r="J36" s="772"/>
      <c r="K36" s="309"/>
      <c r="L36" s="94"/>
    </row>
    <row r="37" spans="1:12" ht="12.75" customHeight="1" x14ac:dyDescent="0.2">
      <c r="A37" s="303"/>
      <c r="B37" s="303"/>
      <c r="C37" s="89" t="s">
        <v>213</v>
      </c>
      <c r="D37" s="697" t="s">
        <v>213</v>
      </c>
      <c r="E37" s="720">
        <v>6.7</v>
      </c>
      <c r="F37" s="720">
        <v>17.399999999999999</v>
      </c>
      <c r="G37" s="720">
        <v>7.2</v>
      </c>
      <c r="H37" s="720">
        <v>6.1</v>
      </c>
      <c r="I37" s="90">
        <f t="shared" si="0"/>
        <v>0.8472222222222221</v>
      </c>
      <c r="J37" s="771"/>
      <c r="K37" s="307"/>
      <c r="L37" s="80"/>
    </row>
    <row r="38" spans="1:12" s="101" customFormat="1" ht="12.75" customHeight="1" x14ac:dyDescent="0.2">
      <c r="A38" s="313"/>
      <c r="B38" s="352"/>
      <c r="C38" s="354" t="s">
        <v>214</v>
      </c>
      <c r="D38" s="698" t="s">
        <v>384</v>
      </c>
      <c r="E38" s="721">
        <v>8.5</v>
      </c>
      <c r="F38" s="721">
        <v>18.2</v>
      </c>
      <c r="G38" s="721">
        <v>8.3000000000000007</v>
      </c>
      <c r="H38" s="721">
        <v>8.6999999999999993</v>
      </c>
      <c r="I38" s="776">
        <f t="shared" si="0"/>
        <v>1.0481927710843373</v>
      </c>
      <c r="J38" s="777"/>
      <c r="K38" s="314"/>
      <c r="L38" s="100"/>
    </row>
    <row r="39" spans="1:12" ht="23.25" customHeight="1" x14ac:dyDescent="0.2">
      <c r="A39" s="303"/>
      <c r="B39" s="303"/>
      <c r="C39" s="89" t="s">
        <v>402</v>
      </c>
      <c r="D39" s="699" t="s">
        <v>402</v>
      </c>
      <c r="E39" s="720">
        <v>5</v>
      </c>
      <c r="F39" s="720">
        <v>10.3</v>
      </c>
      <c r="G39" s="720">
        <v>5.0999999999999996</v>
      </c>
      <c r="H39" s="720">
        <v>4.8</v>
      </c>
      <c r="I39" s="90">
        <f t="shared" si="0"/>
        <v>0.94117647058823528</v>
      </c>
      <c r="J39" s="771"/>
      <c r="K39" s="307"/>
      <c r="L39" s="80"/>
    </row>
    <row r="40" spans="1:12" s="110" customFormat="1" ht="12" customHeight="1" x14ac:dyDescent="0.2">
      <c r="A40" s="353"/>
      <c r="B40" s="303"/>
      <c r="C40" s="105"/>
      <c r="D40" s="106"/>
      <c r="E40" s="107"/>
      <c r="F40" s="107"/>
      <c r="G40" s="108"/>
      <c r="H40" s="108"/>
      <c r="I40" s="108"/>
      <c r="J40" s="108"/>
      <c r="K40" s="316"/>
      <c r="L40" s="109"/>
    </row>
    <row r="41" spans="1:12" ht="17.25" customHeight="1" x14ac:dyDescent="0.2">
      <c r="A41" s="303"/>
      <c r="B41" s="303"/>
      <c r="C41" s="804"/>
      <c r="D41" s="804"/>
      <c r="E41" s="805"/>
      <c r="F41" s="1700"/>
      <c r="G41" s="1700"/>
      <c r="H41" s="1700"/>
      <c r="I41" s="1700"/>
      <c r="J41" s="1700"/>
      <c r="K41" s="317"/>
      <c r="L41" s="78"/>
    </row>
    <row r="42" spans="1:12" ht="17.25" customHeight="1" x14ac:dyDescent="0.2">
      <c r="A42" s="303"/>
      <c r="B42" s="303"/>
      <c r="C42" s="804"/>
      <c r="D42" s="1710" t="s">
        <v>719</v>
      </c>
      <c r="E42" s="1710"/>
      <c r="F42" s="1710"/>
      <c r="G42" s="806"/>
      <c r="H42" s="806"/>
      <c r="I42" s="1700"/>
      <c r="J42" s="1700"/>
      <c r="K42" s="317"/>
      <c r="L42" s="78"/>
    </row>
    <row r="43" spans="1:12" ht="17.25" customHeight="1" x14ac:dyDescent="0.2">
      <c r="A43" s="303"/>
      <c r="B43" s="303"/>
      <c r="C43" s="804"/>
      <c r="D43" s="1710"/>
      <c r="E43" s="1710"/>
      <c r="F43" s="1710"/>
      <c r="G43" s="806"/>
      <c r="H43" s="806"/>
      <c r="I43" s="1700"/>
      <c r="J43" s="1700"/>
      <c r="K43" s="317"/>
      <c r="L43" s="78"/>
    </row>
    <row r="44" spans="1:12" ht="17.25" customHeight="1" x14ac:dyDescent="0.2">
      <c r="A44" s="303"/>
      <c r="B44" s="303"/>
      <c r="C44" s="804"/>
      <c r="D44" s="1709" t="s">
        <v>716</v>
      </c>
      <c r="E44" s="1709"/>
      <c r="F44" s="1709"/>
      <c r="G44" s="806"/>
      <c r="H44" s="806"/>
      <c r="I44" s="1700"/>
      <c r="J44" s="1700"/>
      <c r="K44" s="317"/>
      <c r="L44" s="78"/>
    </row>
    <row r="45" spans="1:12" ht="17.25" customHeight="1" x14ac:dyDescent="0.2">
      <c r="A45" s="303"/>
      <c r="B45" s="303"/>
      <c r="C45" s="804"/>
      <c r="D45" s="1709"/>
      <c r="E45" s="1709"/>
      <c r="F45" s="1709"/>
      <c r="G45" s="806"/>
      <c r="H45" s="806"/>
      <c r="I45" s="1700"/>
      <c r="J45" s="1700"/>
      <c r="K45" s="317"/>
      <c r="L45" s="78"/>
    </row>
    <row r="46" spans="1:12" ht="17.25" customHeight="1" x14ac:dyDescent="0.2">
      <c r="A46" s="303"/>
      <c r="B46" s="303"/>
      <c r="C46" s="804"/>
      <c r="D46" s="1709"/>
      <c r="E46" s="1709"/>
      <c r="F46" s="1709"/>
      <c r="G46" s="806"/>
      <c r="H46" s="806"/>
      <c r="I46" s="1700"/>
      <c r="J46" s="1700"/>
      <c r="K46" s="317"/>
      <c r="L46" s="78"/>
    </row>
    <row r="47" spans="1:12" ht="17.25" customHeight="1" x14ac:dyDescent="0.2">
      <c r="A47" s="303"/>
      <c r="B47" s="303"/>
      <c r="C47" s="804"/>
      <c r="D47" s="1709" t="s">
        <v>717</v>
      </c>
      <c r="E47" s="1709"/>
      <c r="F47" s="1709"/>
      <c r="G47" s="806"/>
      <c r="H47" s="806"/>
      <c r="I47" s="1700"/>
      <c r="J47" s="1700"/>
      <c r="K47" s="317"/>
      <c r="L47" s="78"/>
    </row>
    <row r="48" spans="1:12" ht="17.25" customHeight="1" x14ac:dyDescent="0.2">
      <c r="A48" s="303"/>
      <c r="B48" s="303"/>
      <c r="C48" s="804"/>
      <c r="D48" s="1709"/>
      <c r="E48" s="1709"/>
      <c r="F48" s="1709"/>
      <c r="G48" s="806"/>
      <c r="H48" s="806"/>
      <c r="I48" s="1700"/>
      <c r="J48" s="1700"/>
      <c r="K48" s="317"/>
      <c r="L48" s="78"/>
    </row>
    <row r="49" spans="1:16" ht="17.25" customHeight="1" x14ac:dyDescent="0.2">
      <c r="A49" s="303"/>
      <c r="B49" s="303"/>
      <c r="C49" s="804"/>
      <c r="D49" s="1709"/>
      <c r="E49" s="1709"/>
      <c r="F49" s="1709"/>
      <c r="G49" s="806"/>
      <c r="H49" s="806"/>
      <c r="I49" s="1700"/>
      <c r="J49" s="1700"/>
      <c r="K49" s="317"/>
      <c r="L49" s="78"/>
      <c r="M49" s="1708"/>
      <c r="N49" s="1708"/>
      <c r="O49" s="1708"/>
      <c r="P49" s="1708"/>
    </row>
    <row r="50" spans="1:16" ht="17.25" customHeight="1" x14ac:dyDescent="0.2">
      <c r="A50" s="303"/>
      <c r="B50" s="303"/>
      <c r="C50" s="804"/>
      <c r="D50" s="1709" t="s">
        <v>718</v>
      </c>
      <c r="E50" s="1709"/>
      <c r="F50" s="1709"/>
      <c r="G50" s="806"/>
      <c r="H50" s="806"/>
      <c r="I50" s="1700"/>
      <c r="J50" s="1700"/>
      <c r="K50" s="317"/>
      <c r="L50" s="78"/>
      <c r="M50" s="1708"/>
      <c r="N50" s="1708"/>
      <c r="O50" s="1708"/>
      <c r="P50" s="1708"/>
    </row>
    <row r="51" spans="1:16" ht="17.25" customHeight="1" x14ac:dyDescent="0.2">
      <c r="A51" s="303"/>
      <c r="B51" s="303"/>
      <c r="C51" s="804"/>
      <c r="D51" s="1709"/>
      <c r="E51" s="1709"/>
      <c r="F51" s="1709"/>
      <c r="G51" s="806"/>
      <c r="H51" s="806"/>
      <c r="I51" s="1700"/>
      <c r="J51" s="1700"/>
      <c r="K51" s="317"/>
      <c r="L51" s="78"/>
      <c r="M51" s="1708"/>
      <c r="N51" s="1708"/>
      <c r="O51" s="1708"/>
      <c r="P51" s="1708"/>
    </row>
    <row r="52" spans="1:16" ht="17.25" customHeight="1" x14ac:dyDescent="0.2">
      <c r="A52" s="303"/>
      <c r="B52" s="303"/>
      <c r="C52" s="804"/>
      <c r="D52" s="1709"/>
      <c r="E52" s="1709"/>
      <c r="F52" s="1709"/>
      <c r="G52" s="806"/>
      <c r="H52" s="806"/>
      <c r="I52" s="1700"/>
      <c r="J52" s="1700"/>
      <c r="K52" s="317"/>
      <c r="L52" s="78"/>
    </row>
    <row r="53" spans="1:16" s="104" customFormat="1" ht="17.25" customHeight="1" x14ac:dyDescent="0.2">
      <c r="A53" s="351"/>
      <c r="B53" s="303"/>
      <c r="C53" s="804"/>
      <c r="D53" s="1710" t="s">
        <v>710</v>
      </c>
      <c r="E53" s="1710"/>
      <c r="F53" s="1710"/>
      <c r="G53" s="806"/>
      <c r="H53" s="806"/>
      <c r="I53" s="1700"/>
      <c r="J53" s="1700"/>
      <c r="K53" s="318"/>
      <c r="L53" s="103"/>
    </row>
    <row r="54" spans="1:16" ht="17.25" customHeight="1" x14ac:dyDescent="0.2">
      <c r="A54" s="303"/>
      <c r="B54" s="303"/>
      <c r="C54" s="804"/>
      <c r="D54" s="1710"/>
      <c r="E54" s="1710"/>
      <c r="F54" s="1710"/>
      <c r="G54" s="806"/>
      <c r="H54" s="806"/>
      <c r="I54" s="1700"/>
      <c r="J54" s="1700"/>
      <c r="K54" s="317"/>
      <c r="L54" s="78"/>
    </row>
    <row r="55" spans="1:16" ht="17.25" customHeight="1" x14ac:dyDescent="0.2">
      <c r="A55" s="303"/>
      <c r="B55" s="303"/>
      <c r="C55" s="804"/>
      <c r="D55" s="1710"/>
      <c r="E55" s="1710"/>
      <c r="F55" s="1710"/>
      <c r="G55" s="806"/>
      <c r="H55" s="806"/>
      <c r="I55" s="1700"/>
      <c r="J55" s="1700"/>
      <c r="K55" s="317"/>
      <c r="L55" s="78"/>
    </row>
    <row r="56" spans="1:16" ht="5.25" customHeight="1" x14ac:dyDescent="0.2">
      <c r="A56" s="303"/>
      <c r="B56" s="303"/>
      <c r="C56" s="804"/>
      <c r="D56" s="806"/>
      <c r="E56" s="806"/>
      <c r="F56" s="806"/>
      <c r="G56" s="806"/>
      <c r="H56" s="806"/>
      <c r="I56" s="1700"/>
      <c r="J56" s="1700"/>
      <c r="K56" s="317"/>
      <c r="L56" s="78"/>
    </row>
    <row r="57" spans="1:16" ht="18.75" customHeight="1" x14ac:dyDescent="0.2">
      <c r="A57" s="303"/>
      <c r="B57" s="303"/>
      <c r="C57" s="804"/>
      <c r="D57" s="804"/>
      <c r="E57" s="805"/>
      <c r="F57" s="1700"/>
      <c r="G57" s="1700"/>
      <c r="H57" s="1700"/>
      <c r="I57" s="1700"/>
      <c r="J57" s="1700"/>
      <c r="K57" s="317"/>
      <c r="L57" s="78"/>
    </row>
    <row r="58" spans="1:16" ht="18.75" customHeight="1" x14ac:dyDescent="0.2">
      <c r="A58" s="303"/>
      <c r="B58" s="303"/>
      <c r="C58" s="1701" t="s">
        <v>711</v>
      </c>
      <c r="D58" s="1701"/>
      <c r="E58" s="1701"/>
      <c r="F58" s="1701"/>
      <c r="G58" s="1701"/>
      <c r="H58" s="1701"/>
      <c r="I58" s="1701"/>
      <c r="J58" s="1701"/>
      <c r="K58" s="748"/>
      <c r="L58" s="78"/>
    </row>
    <row r="59" spans="1:16" ht="11.25" customHeight="1" x14ac:dyDescent="0.2">
      <c r="A59" s="303"/>
      <c r="B59" s="303"/>
      <c r="C59" s="1702" t="s">
        <v>715</v>
      </c>
      <c r="D59" s="1703"/>
      <c r="E59" s="1703"/>
      <c r="F59" s="1703"/>
      <c r="G59" s="1703"/>
      <c r="H59" s="1703"/>
      <c r="I59" s="1703"/>
      <c r="J59" s="1703"/>
      <c r="K59" s="1704"/>
      <c r="L59" s="78"/>
    </row>
    <row r="60" spans="1:16" ht="13.5" customHeight="1" x14ac:dyDescent="0.2">
      <c r="A60" s="303"/>
      <c r="B60" s="303"/>
      <c r="C60" s="1705"/>
      <c r="D60" s="1706"/>
      <c r="E60" s="1706"/>
      <c r="F60" s="111"/>
      <c r="G60" s="112"/>
      <c r="H60" s="112"/>
      <c r="I60" s="1707">
        <v>42644</v>
      </c>
      <c r="J60" s="1707"/>
      <c r="K60" s="442">
        <v>21</v>
      </c>
      <c r="L60" s="78"/>
    </row>
    <row r="62" spans="1:16" ht="15" x14ac:dyDescent="0.2">
      <c r="E62" s="1437"/>
    </row>
  </sheetData>
  <mergeCells count="31">
    <mergeCell ref="C4:J4"/>
    <mergeCell ref="C7:D7"/>
    <mergeCell ref="F41:H41"/>
    <mergeCell ref="I41:J41"/>
    <mergeCell ref="D42:F43"/>
    <mergeCell ref="I42:J42"/>
    <mergeCell ref="I43:J43"/>
    <mergeCell ref="D44:F46"/>
    <mergeCell ref="I44:J44"/>
    <mergeCell ref="I45:J45"/>
    <mergeCell ref="I46:J46"/>
    <mergeCell ref="D47:F49"/>
    <mergeCell ref="I47:J47"/>
    <mergeCell ref="I48:J48"/>
    <mergeCell ref="I56:J56"/>
    <mergeCell ref="I49:J49"/>
    <mergeCell ref="M49:P51"/>
    <mergeCell ref="D50:F52"/>
    <mergeCell ref="I50:J50"/>
    <mergeCell ref="I51:J51"/>
    <mergeCell ref="I52:J52"/>
    <mergeCell ref="D53:F55"/>
    <mergeCell ref="I53:J53"/>
    <mergeCell ref="I54:J54"/>
    <mergeCell ref="I55:J55"/>
    <mergeCell ref="F57:H57"/>
    <mergeCell ref="I57:J57"/>
    <mergeCell ref="C58:J58"/>
    <mergeCell ref="C59:K59"/>
    <mergeCell ref="C60:E60"/>
    <mergeCell ref="I60:J60"/>
  </mergeCells>
  <conditionalFormatting sqref="F9:F39">
    <cfRule type="top10" dxfId="4" priority="5" bottom="1" rank="1"/>
    <cfRule type="top10" dxfId="3" priority="6" rank="1"/>
  </conditionalFormatting>
  <conditionalFormatting sqref="E9:E38">
    <cfRule type="top10" dxfId="2" priority="3" bottom="1" rank="3"/>
    <cfRule type="top10" dxfId="1" priority="4" rank="2"/>
  </conditionalFormatting>
  <conditionalFormatting sqref="I9:I25">
    <cfRule type="top10" dxfId="0" priority="2" rank="2"/>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lha8" enableFormatConditionsCalculation="0">
    <tabColor theme="9"/>
  </sheetPr>
  <dimension ref="A1:O51"/>
  <sheetViews>
    <sheetView showRuler="0" workbookViewId="0"/>
  </sheetViews>
  <sheetFormatPr defaultRowHeight="12.75" x14ac:dyDescent="0.2"/>
  <cols>
    <col min="1" max="1" width="1" customWidth="1"/>
    <col min="2" max="2" width="2.5703125" customWidth="1"/>
    <col min="3" max="3" width="3" customWidth="1"/>
    <col min="4" max="4" width="16.7109375" customWidth="1"/>
    <col min="5" max="5" width="0.5703125" customWidth="1"/>
    <col min="6" max="6" width="13" customWidth="1"/>
    <col min="7" max="7" width="5.140625" customWidth="1"/>
    <col min="8" max="8" width="2.5703125" customWidth="1"/>
    <col min="9" max="9" width="15.28515625" customWidth="1"/>
    <col min="10" max="10" width="5.28515625" customWidth="1"/>
    <col min="11" max="11" width="10.140625" customWidth="1"/>
    <col min="12" max="12" width="20.7109375" customWidth="1"/>
    <col min="13" max="13" width="2.7109375" customWidth="1"/>
    <col min="14" max="14" width="2.42578125" customWidth="1"/>
    <col min="15" max="15" width="1" customWidth="1"/>
  </cols>
  <sheetData>
    <row r="1" spans="1:15" ht="13.5" customHeight="1" x14ac:dyDescent="0.2">
      <c r="A1" s="2"/>
      <c r="B1" s="191"/>
      <c r="C1" s="191"/>
      <c r="D1" s="191"/>
      <c r="E1" s="190"/>
      <c r="F1" s="1465" t="s">
        <v>43</v>
      </c>
      <c r="G1" s="1465"/>
      <c r="H1" s="1465"/>
      <c r="I1" s="4"/>
      <c r="J1" s="4"/>
      <c r="K1" s="4"/>
      <c r="L1" s="4"/>
      <c r="M1" s="4"/>
      <c r="N1" s="4"/>
      <c r="O1" s="4"/>
    </row>
    <row r="2" spans="1:15" ht="13.5" customHeight="1" x14ac:dyDescent="0.2">
      <c r="A2" s="2"/>
      <c r="B2" s="196"/>
      <c r="C2" s="1470"/>
      <c r="D2" s="1470"/>
      <c r="E2" s="1470"/>
      <c r="F2" s="1470"/>
      <c r="G2" s="1470"/>
      <c r="H2" s="4"/>
      <c r="I2" s="4"/>
      <c r="J2" s="4"/>
      <c r="K2" s="4"/>
      <c r="L2" s="4"/>
      <c r="M2" s="4"/>
      <c r="N2" s="4"/>
      <c r="O2" s="4"/>
    </row>
    <row r="3" spans="1:15" x14ac:dyDescent="0.2">
      <c r="A3" s="2"/>
      <c r="B3" s="197"/>
      <c r="C3" s="1470"/>
      <c r="D3" s="1470"/>
      <c r="E3" s="1470"/>
      <c r="F3" s="1470"/>
      <c r="G3" s="1470"/>
      <c r="H3" s="1"/>
      <c r="I3" s="4"/>
      <c r="J3" s="4"/>
      <c r="K3" s="4"/>
      <c r="L3" s="4"/>
      <c r="M3" s="4"/>
      <c r="N3" s="4"/>
      <c r="O3" s="2"/>
    </row>
    <row r="4" spans="1:15" ht="12.75" customHeight="1" x14ac:dyDescent="0.2">
      <c r="A4" s="2"/>
      <c r="B4" s="199"/>
      <c r="C4" s="1463" t="s">
        <v>48</v>
      </c>
      <c r="D4" s="1464"/>
      <c r="E4" s="1464"/>
      <c r="F4" s="1464"/>
      <c r="G4" s="1464"/>
      <c r="H4" s="1464"/>
      <c r="I4" s="4"/>
      <c r="J4" s="4"/>
      <c r="K4" s="4"/>
      <c r="L4" s="4"/>
      <c r="M4" s="17"/>
      <c r="N4" s="4"/>
      <c r="O4" s="2"/>
    </row>
    <row r="5" spans="1:15" s="7" customFormat="1" ht="16.5" customHeight="1" x14ac:dyDescent="0.2">
      <c r="A5" s="6"/>
      <c r="B5" s="198"/>
      <c r="C5" s="1464"/>
      <c r="D5" s="1464"/>
      <c r="E5" s="1464"/>
      <c r="F5" s="1464"/>
      <c r="G5" s="1464"/>
      <c r="H5" s="1464"/>
      <c r="I5" s="4"/>
      <c r="J5" s="4"/>
      <c r="K5" s="4"/>
      <c r="L5" s="4"/>
      <c r="M5" s="17"/>
      <c r="N5" s="4"/>
      <c r="O5" s="6"/>
    </row>
    <row r="6" spans="1:15" ht="11.25" customHeight="1" x14ac:dyDescent="0.2">
      <c r="A6" s="2"/>
      <c r="B6" s="199"/>
      <c r="C6" s="1464"/>
      <c r="D6" s="1464"/>
      <c r="E6" s="1464"/>
      <c r="F6" s="1464"/>
      <c r="G6" s="1464"/>
      <c r="H6" s="1464"/>
      <c r="I6" s="4"/>
      <c r="J6" s="4"/>
      <c r="K6" s="4"/>
      <c r="L6" s="4"/>
      <c r="M6" s="17"/>
      <c r="N6" s="4"/>
      <c r="O6" s="2"/>
    </row>
    <row r="7" spans="1:15" ht="11.25" customHeight="1" x14ac:dyDescent="0.2">
      <c r="A7" s="2"/>
      <c r="B7" s="199"/>
      <c r="C7" s="1464"/>
      <c r="D7" s="1464"/>
      <c r="E7" s="1464"/>
      <c r="F7" s="1464"/>
      <c r="G7" s="1464"/>
      <c r="H7" s="1464"/>
      <c r="I7" s="4"/>
      <c r="J7" s="4"/>
      <c r="K7" s="4"/>
      <c r="L7" s="4"/>
      <c r="M7" s="17"/>
      <c r="N7" s="4"/>
      <c r="O7" s="2"/>
    </row>
    <row r="8" spans="1:15" ht="117" customHeight="1" x14ac:dyDescent="0.2">
      <c r="A8" s="2"/>
      <c r="B8" s="199"/>
      <c r="C8" s="1464"/>
      <c r="D8" s="1464"/>
      <c r="E8" s="1464"/>
      <c r="F8" s="1464"/>
      <c r="G8" s="1464"/>
      <c r="H8" s="1464"/>
      <c r="I8" s="4"/>
      <c r="J8" s="4"/>
      <c r="K8" s="4"/>
      <c r="L8" s="4"/>
      <c r="M8" s="17"/>
      <c r="N8" s="4"/>
      <c r="O8" s="2"/>
    </row>
    <row r="9" spans="1:15" ht="10.5" customHeight="1" x14ac:dyDescent="0.2">
      <c r="A9" s="2"/>
      <c r="B9" s="199"/>
      <c r="C9" s="1464"/>
      <c r="D9" s="1464"/>
      <c r="E9" s="1464"/>
      <c r="F9" s="1464"/>
      <c r="G9" s="1464"/>
      <c r="H9" s="1464"/>
      <c r="I9" s="4"/>
      <c r="J9" s="4"/>
      <c r="K9" s="4"/>
      <c r="L9" s="4"/>
      <c r="M9" s="17"/>
      <c r="N9" s="3"/>
      <c r="O9" s="2"/>
    </row>
    <row r="10" spans="1:15" ht="11.25" customHeight="1" x14ac:dyDescent="0.2">
      <c r="A10" s="2"/>
      <c r="B10" s="199"/>
      <c r="C10" s="1464"/>
      <c r="D10" s="1464"/>
      <c r="E10" s="1464"/>
      <c r="F10" s="1464"/>
      <c r="G10" s="1464"/>
      <c r="H10" s="1464"/>
      <c r="I10" s="4"/>
      <c r="J10" s="4"/>
      <c r="K10" s="4"/>
      <c r="L10" s="4"/>
      <c r="M10" s="17"/>
      <c r="N10" s="3"/>
      <c r="O10" s="2"/>
    </row>
    <row r="11" spans="1:15" ht="3.75" customHeight="1" x14ac:dyDescent="0.2">
      <c r="A11" s="2"/>
      <c r="B11" s="199"/>
      <c r="C11" s="1464"/>
      <c r="D11" s="1464"/>
      <c r="E11" s="1464"/>
      <c r="F11" s="1464"/>
      <c r="G11" s="1464"/>
      <c r="H11" s="1464"/>
      <c r="I11" s="4"/>
      <c r="J11" s="4"/>
      <c r="K11" s="4"/>
      <c r="L11" s="4"/>
      <c r="M11" s="17"/>
      <c r="N11" s="3"/>
      <c r="O11" s="2"/>
    </row>
    <row r="12" spans="1:15" ht="11.25" customHeight="1" x14ac:dyDescent="0.2">
      <c r="A12" s="2"/>
      <c r="B12" s="199"/>
      <c r="C12" s="1464"/>
      <c r="D12" s="1464"/>
      <c r="E12" s="1464"/>
      <c r="F12" s="1464"/>
      <c r="G12" s="1464"/>
      <c r="H12" s="1464"/>
      <c r="I12" s="4"/>
      <c r="J12" s="4"/>
      <c r="K12" s="4"/>
      <c r="L12" s="4"/>
      <c r="M12" s="17"/>
      <c r="N12" s="3"/>
      <c r="O12" s="2"/>
    </row>
    <row r="13" spans="1:15" ht="11.25" customHeight="1" x14ac:dyDescent="0.2">
      <c r="A13" s="2"/>
      <c r="B13" s="199"/>
      <c r="C13" s="1464"/>
      <c r="D13" s="1464"/>
      <c r="E13" s="1464"/>
      <c r="F13" s="1464"/>
      <c r="G13" s="1464"/>
      <c r="H13" s="1464"/>
      <c r="I13" s="4"/>
      <c r="J13" s="4"/>
      <c r="K13" s="4"/>
      <c r="L13" s="4"/>
      <c r="M13" s="17"/>
      <c r="N13" s="3"/>
      <c r="O13" s="2"/>
    </row>
    <row r="14" spans="1:15" ht="15.75" customHeight="1" x14ac:dyDescent="0.2">
      <c r="A14" s="2"/>
      <c r="B14" s="199"/>
      <c r="C14" s="1464"/>
      <c r="D14" s="1464"/>
      <c r="E14" s="1464"/>
      <c r="F14" s="1464"/>
      <c r="G14" s="1464"/>
      <c r="H14" s="1464"/>
      <c r="I14" s="4"/>
      <c r="J14" s="4"/>
      <c r="K14" s="4"/>
      <c r="L14" s="4"/>
      <c r="M14" s="17"/>
      <c r="N14" s="3"/>
      <c r="O14" s="2"/>
    </row>
    <row r="15" spans="1:15" ht="22.5" customHeight="1" x14ac:dyDescent="0.2">
      <c r="A15" s="2"/>
      <c r="B15" s="199"/>
      <c r="C15" s="1464"/>
      <c r="D15" s="1464"/>
      <c r="E15" s="1464"/>
      <c r="F15" s="1464"/>
      <c r="G15" s="1464"/>
      <c r="H15" s="1464"/>
      <c r="I15" s="4"/>
      <c r="J15" s="4"/>
      <c r="K15" s="4"/>
      <c r="L15" s="4"/>
      <c r="M15" s="17"/>
      <c r="N15" s="3"/>
      <c r="O15" s="2"/>
    </row>
    <row r="16" spans="1:15" ht="11.25" customHeight="1" x14ac:dyDescent="0.2">
      <c r="A16" s="2"/>
      <c r="B16" s="199"/>
      <c r="C16" s="1464"/>
      <c r="D16" s="1464"/>
      <c r="E16" s="1464"/>
      <c r="F16" s="1464"/>
      <c r="G16" s="1464"/>
      <c r="H16" s="1464"/>
      <c r="I16" s="4"/>
      <c r="J16" s="4"/>
      <c r="K16" s="4"/>
      <c r="L16" s="4"/>
      <c r="M16" s="17"/>
      <c r="N16" s="3"/>
      <c r="O16" s="2"/>
    </row>
    <row r="17" spans="1:15" ht="11.25" customHeight="1" x14ac:dyDescent="0.2">
      <c r="A17" s="2"/>
      <c r="B17" s="199"/>
      <c r="C17" s="1464"/>
      <c r="D17" s="1464"/>
      <c r="E17" s="1464"/>
      <c r="F17" s="1464"/>
      <c r="G17" s="1464"/>
      <c r="H17" s="1464"/>
      <c r="I17" s="4"/>
      <c r="J17" s="4"/>
      <c r="K17" s="4"/>
      <c r="L17" s="4"/>
      <c r="M17" s="17"/>
      <c r="N17" s="3"/>
      <c r="O17" s="2"/>
    </row>
    <row r="18" spans="1:15" ht="11.25" customHeight="1" x14ac:dyDescent="0.2">
      <c r="A18" s="2"/>
      <c r="B18" s="199"/>
      <c r="C18" s="1464"/>
      <c r="D18" s="1464"/>
      <c r="E18" s="1464"/>
      <c r="F18" s="1464"/>
      <c r="G18" s="1464"/>
      <c r="H18" s="1464"/>
      <c r="I18" s="5"/>
      <c r="J18" s="5"/>
      <c r="K18" s="5"/>
      <c r="L18" s="5"/>
      <c r="M18" s="5"/>
      <c r="N18" s="3"/>
      <c r="O18" s="2"/>
    </row>
    <row r="19" spans="1:15" ht="11.25" customHeight="1" x14ac:dyDescent="0.2">
      <c r="A19" s="2"/>
      <c r="B19" s="199"/>
      <c r="C19" s="1464"/>
      <c r="D19" s="1464"/>
      <c r="E19" s="1464"/>
      <c r="F19" s="1464"/>
      <c r="G19" s="1464"/>
      <c r="H19" s="1464"/>
      <c r="I19" s="18"/>
      <c r="J19" s="18"/>
      <c r="K19" s="18"/>
      <c r="L19" s="18"/>
      <c r="M19" s="18"/>
      <c r="N19" s="3"/>
      <c r="O19" s="2"/>
    </row>
    <row r="20" spans="1:15" ht="11.25" customHeight="1" x14ac:dyDescent="0.2">
      <c r="A20" s="2"/>
      <c r="B20" s="199"/>
      <c r="C20" s="1464"/>
      <c r="D20" s="1464"/>
      <c r="E20" s="1464"/>
      <c r="F20" s="1464"/>
      <c r="G20" s="1464"/>
      <c r="H20" s="1464"/>
      <c r="I20" s="11"/>
      <c r="J20" s="11"/>
      <c r="K20" s="11"/>
      <c r="L20" s="11"/>
      <c r="M20" s="11"/>
      <c r="N20" s="3"/>
      <c r="O20" s="2"/>
    </row>
    <row r="21" spans="1:15" ht="11.25" customHeight="1" x14ac:dyDescent="0.2">
      <c r="A21" s="2"/>
      <c r="B21" s="199"/>
      <c r="C21" s="1464"/>
      <c r="D21" s="1464"/>
      <c r="E21" s="1464"/>
      <c r="F21" s="1464"/>
      <c r="G21" s="1464"/>
      <c r="H21" s="1464"/>
      <c r="I21" s="11"/>
      <c r="J21" s="11"/>
      <c r="K21" s="11"/>
      <c r="L21" s="11"/>
      <c r="M21" s="11"/>
      <c r="N21" s="3"/>
      <c r="O21" s="2"/>
    </row>
    <row r="22" spans="1:15" ht="12" customHeight="1" x14ac:dyDescent="0.2">
      <c r="A22" s="2"/>
      <c r="B22" s="199"/>
      <c r="C22" s="22"/>
      <c r="D22" s="22"/>
      <c r="E22" s="22"/>
      <c r="F22" s="22"/>
      <c r="G22" s="22"/>
      <c r="H22" s="22"/>
      <c r="I22" s="13"/>
      <c r="J22" s="13"/>
      <c r="K22" s="13"/>
      <c r="L22" s="13"/>
      <c r="M22" s="13"/>
      <c r="N22" s="3"/>
      <c r="O22" s="2"/>
    </row>
    <row r="23" spans="1:15" ht="27.75" customHeight="1" x14ac:dyDescent="0.2">
      <c r="A23" s="2"/>
      <c r="B23" s="199"/>
      <c r="C23" s="22"/>
      <c r="D23" s="22"/>
      <c r="E23" s="22"/>
      <c r="F23" s="22"/>
      <c r="G23" s="22"/>
      <c r="H23" s="22"/>
      <c r="I23" s="11"/>
      <c r="J23" s="11"/>
      <c r="K23" s="11"/>
      <c r="L23" s="11"/>
      <c r="M23" s="11"/>
      <c r="N23" s="3"/>
      <c r="O23" s="2"/>
    </row>
    <row r="24" spans="1:15" ht="18" customHeight="1" x14ac:dyDescent="0.2">
      <c r="A24" s="2"/>
      <c r="B24" s="199"/>
      <c r="C24" s="9"/>
      <c r="D24" s="13"/>
      <c r="E24" s="15"/>
      <c r="F24" s="13"/>
      <c r="G24" s="10"/>
      <c r="H24" s="13"/>
      <c r="I24" s="13"/>
      <c r="J24" s="13"/>
      <c r="K24" s="13"/>
      <c r="L24" s="13"/>
      <c r="M24" s="13"/>
      <c r="N24" s="3"/>
      <c r="O24" s="2"/>
    </row>
    <row r="25" spans="1:15" ht="18" customHeight="1" x14ac:dyDescent="0.2">
      <c r="A25" s="2"/>
      <c r="B25" s="199"/>
      <c r="C25" s="12"/>
      <c r="D25" s="13"/>
      <c r="E25" s="8"/>
      <c r="F25" s="11"/>
      <c r="G25" s="10"/>
      <c r="H25" s="11"/>
      <c r="I25" s="11"/>
      <c r="J25" s="11"/>
      <c r="K25" s="11"/>
      <c r="L25" s="11"/>
      <c r="M25" s="11"/>
      <c r="N25" s="3"/>
      <c r="O25" s="2"/>
    </row>
    <row r="26" spans="1:15" x14ac:dyDescent="0.2">
      <c r="A26" s="2"/>
      <c r="B26" s="199"/>
      <c r="C26" s="12"/>
      <c r="D26" s="13"/>
      <c r="E26" s="8"/>
      <c r="F26" s="11"/>
      <c r="G26" s="10"/>
      <c r="H26" s="11"/>
      <c r="I26" s="11"/>
      <c r="J26" s="11"/>
      <c r="K26" s="11"/>
      <c r="L26" s="11"/>
      <c r="M26" s="11"/>
      <c r="N26" s="3"/>
      <c r="O26" s="2"/>
    </row>
    <row r="27" spans="1:15" ht="13.5" customHeight="1" x14ac:dyDescent="0.2">
      <c r="A27" s="2"/>
      <c r="B27" s="199"/>
      <c r="C27" s="12"/>
      <c r="D27" s="13"/>
      <c r="E27" s="8"/>
      <c r="F27" s="11"/>
      <c r="G27" s="10"/>
      <c r="H27" s="279"/>
      <c r="I27" s="280" t="s">
        <v>42</v>
      </c>
      <c r="J27" s="281"/>
      <c r="K27" s="281"/>
      <c r="L27" s="282"/>
      <c r="M27" s="282"/>
      <c r="N27" s="3"/>
      <c r="O27" s="2"/>
    </row>
    <row r="28" spans="1:15" ht="10.5" customHeight="1" x14ac:dyDescent="0.2">
      <c r="A28" s="2"/>
      <c r="B28" s="199"/>
      <c r="C28" s="9"/>
      <c r="D28" s="13"/>
      <c r="E28" s="15"/>
      <c r="F28" s="13"/>
      <c r="G28" s="10"/>
      <c r="H28" s="13"/>
      <c r="I28" s="283"/>
      <c r="J28" s="283"/>
      <c r="K28" s="283"/>
      <c r="L28" s="283"/>
      <c r="M28" s="441"/>
      <c r="N28" s="284"/>
      <c r="O28" s="2"/>
    </row>
    <row r="29" spans="1:15" ht="16.5" customHeight="1" x14ac:dyDescent="0.2">
      <c r="A29" s="2"/>
      <c r="B29" s="199"/>
      <c r="C29" s="9"/>
      <c r="D29" s="13"/>
      <c r="E29" s="15"/>
      <c r="F29" s="13"/>
      <c r="G29" s="10"/>
      <c r="H29" s="13"/>
      <c r="I29" s="13" t="s">
        <v>428</v>
      </c>
      <c r="J29" s="13"/>
      <c r="K29" s="13"/>
      <c r="L29" s="13"/>
      <c r="M29" s="441"/>
      <c r="N29" s="285"/>
      <c r="O29" s="2"/>
    </row>
    <row r="30" spans="1:15" ht="10.5" customHeight="1" x14ac:dyDescent="0.2">
      <c r="A30" s="2"/>
      <c r="B30" s="199"/>
      <c r="C30" s="9"/>
      <c r="D30" s="13"/>
      <c r="E30" s="15"/>
      <c r="F30" s="13"/>
      <c r="G30" s="10"/>
      <c r="H30" s="13"/>
      <c r="I30" s="13"/>
      <c r="J30" s="13"/>
      <c r="K30" s="13"/>
      <c r="L30" s="13"/>
      <c r="M30" s="441"/>
      <c r="N30" s="285"/>
      <c r="O30" s="2"/>
    </row>
    <row r="31" spans="1:15" ht="16.5" customHeight="1" x14ac:dyDescent="0.2">
      <c r="A31" s="2"/>
      <c r="B31" s="199"/>
      <c r="C31" s="12"/>
      <c r="D31" s="13"/>
      <c r="E31" s="8"/>
      <c r="F31" s="11"/>
      <c r="G31" s="10"/>
      <c r="H31" s="11"/>
      <c r="I31" s="1458" t="s">
        <v>46</v>
      </c>
      <c r="J31" s="1458"/>
      <c r="K31" s="1468" t="e">
        <f>+#REF!</f>
        <v>#REF!</v>
      </c>
      <c r="L31" s="1469"/>
      <c r="M31" s="441"/>
      <c r="N31" s="286"/>
      <c r="O31" s="2"/>
    </row>
    <row r="32" spans="1:15" ht="10.5" customHeight="1" x14ac:dyDescent="0.2">
      <c r="A32" s="2"/>
      <c r="B32" s="199"/>
      <c r="C32" s="12"/>
      <c r="D32" s="13"/>
      <c r="E32" s="8"/>
      <c r="F32" s="11"/>
      <c r="G32" s="10"/>
      <c r="H32" s="11"/>
      <c r="I32" s="188"/>
      <c r="J32" s="188"/>
      <c r="K32" s="187"/>
      <c r="L32" s="187"/>
      <c r="M32" s="441"/>
      <c r="N32" s="286"/>
      <c r="O32" s="2"/>
    </row>
    <row r="33" spans="1:15" ht="16.5" customHeight="1" x14ac:dyDescent="0.2">
      <c r="A33" s="2"/>
      <c r="B33" s="199"/>
      <c r="C33" s="9"/>
      <c r="D33" s="13"/>
      <c r="E33" s="15"/>
      <c r="F33" s="13"/>
      <c r="G33" s="10"/>
      <c r="H33" s="13"/>
      <c r="I33" s="1466" t="s">
        <v>419</v>
      </c>
      <c r="J33" s="1467"/>
      <c r="K33" s="1467"/>
      <c r="L33" s="1467"/>
      <c r="M33" s="441"/>
      <c r="N33" s="285"/>
      <c r="O33" s="2"/>
    </row>
    <row r="34" spans="1:15" s="74" customFormat="1" ht="14.25" customHeight="1" x14ac:dyDescent="0.2">
      <c r="A34" s="2"/>
      <c r="B34" s="199"/>
      <c r="C34" s="9"/>
      <c r="D34" s="13"/>
      <c r="E34" s="15"/>
      <c r="F34" s="13"/>
      <c r="G34" s="946"/>
      <c r="H34" s="13"/>
      <c r="I34" s="159"/>
      <c r="J34" s="945"/>
      <c r="K34" s="945"/>
      <c r="L34" s="945"/>
      <c r="M34" s="441"/>
      <c r="N34" s="285"/>
      <c r="O34" s="2"/>
    </row>
    <row r="35" spans="1:15" s="74" customFormat="1" ht="20.25" customHeight="1" x14ac:dyDescent="0.2">
      <c r="A35" s="2"/>
      <c r="B35" s="199"/>
      <c r="C35" s="152"/>
      <c r="D35" s="13"/>
      <c r="E35" s="947"/>
      <c r="F35" s="11"/>
      <c r="G35" s="946"/>
      <c r="H35" s="11"/>
      <c r="I35" s="1461" t="s">
        <v>421</v>
      </c>
      <c r="J35" s="1461"/>
      <c r="K35" s="1461"/>
      <c r="L35" s="1461"/>
      <c r="M35" s="441"/>
      <c r="N35" s="286"/>
      <c r="O35" s="2"/>
    </row>
    <row r="36" spans="1:15" s="74" customFormat="1" ht="12.75" customHeight="1" x14ac:dyDescent="0.2">
      <c r="A36" s="2"/>
      <c r="B36" s="199"/>
      <c r="C36" s="152"/>
      <c r="D36" s="13"/>
      <c r="E36" s="947"/>
      <c r="F36" s="11"/>
      <c r="G36" s="946"/>
      <c r="H36" s="11"/>
      <c r="I36" s="942" t="s">
        <v>420</v>
      </c>
      <c r="J36" s="942"/>
      <c r="K36" s="942"/>
      <c r="L36" s="942"/>
      <c r="M36" s="441"/>
      <c r="N36" s="286"/>
      <c r="O36" s="2"/>
    </row>
    <row r="37" spans="1:15" s="74" customFormat="1" ht="12.75" customHeight="1" x14ac:dyDescent="0.2">
      <c r="A37" s="2"/>
      <c r="B37" s="199"/>
      <c r="C37" s="152"/>
      <c r="D37" s="13"/>
      <c r="E37" s="947"/>
      <c r="F37" s="11"/>
      <c r="G37" s="946"/>
      <c r="H37" s="11"/>
      <c r="I37" s="1462" t="s">
        <v>424</v>
      </c>
      <c r="J37" s="1462"/>
      <c r="K37" s="1462"/>
      <c r="L37" s="1462"/>
      <c r="M37" s="441"/>
      <c r="N37" s="286"/>
      <c r="O37" s="2"/>
    </row>
    <row r="38" spans="1:15" s="74" customFormat="1" ht="20.25" customHeight="1" x14ac:dyDescent="0.2">
      <c r="A38" s="2"/>
      <c r="B38" s="199"/>
      <c r="C38" s="9"/>
      <c r="D38" s="13"/>
      <c r="E38" s="15"/>
      <c r="F38" s="13"/>
      <c r="G38" s="331"/>
      <c r="H38" s="13"/>
      <c r="I38" s="1459" t="s">
        <v>493</v>
      </c>
      <c r="J38" s="1459"/>
      <c r="K38" s="1459"/>
      <c r="L38" s="942"/>
      <c r="M38" s="441"/>
      <c r="N38" s="285"/>
      <c r="O38" s="2"/>
    </row>
    <row r="39" spans="1:15" ht="19.5" customHeight="1" x14ac:dyDescent="0.2">
      <c r="A39" s="2"/>
      <c r="B39" s="199"/>
      <c r="C39" s="12"/>
      <c r="D39" s="13"/>
      <c r="E39" s="8"/>
      <c r="F39" s="11"/>
      <c r="G39" s="10"/>
      <c r="H39" s="11"/>
      <c r="I39" s="1459" t="s">
        <v>448</v>
      </c>
      <c r="J39" s="1459"/>
      <c r="K39" s="1459"/>
      <c r="L39" s="1459"/>
      <c r="M39" s="441"/>
      <c r="N39" s="286"/>
      <c r="O39" s="2"/>
    </row>
    <row r="40" spans="1:15" ht="14.25" customHeight="1" x14ac:dyDescent="0.2">
      <c r="A40" s="2"/>
      <c r="B40" s="199"/>
      <c r="C40" s="12"/>
      <c r="D40" s="13"/>
      <c r="E40" s="8"/>
      <c r="F40" s="11"/>
      <c r="G40" s="10"/>
      <c r="H40" s="11"/>
      <c r="I40" s="942"/>
      <c r="J40" s="942"/>
      <c r="K40" s="942"/>
      <c r="L40" s="942"/>
      <c r="M40" s="441"/>
      <c r="N40" s="286"/>
      <c r="O40" s="2"/>
    </row>
    <row r="41" spans="1:15" ht="12.75" customHeight="1" x14ac:dyDescent="0.2">
      <c r="A41" s="2"/>
      <c r="B41" s="199"/>
      <c r="C41" s="12"/>
      <c r="D41" s="13"/>
      <c r="E41" s="8"/>
      <c r="F41" s="11"/>
      <c r="G41" s="10"/>
      <c r="H41" s="11"/>
      <c r="I41" s="1460" t="s">
        <v>51</v>
      </c>
      <c r="J41" s="1460"/>
      <c r="K41" s="1460"/>
      <c r="L41" s="1460"/>
      <c r="M41" s="441"/>
      <c r="N41" s="286"/>
      <c r="O41" s="2"/>
    </row>
    <row r="42" spans="1:15" ht="14.25" customHeight="1" x14ac:dyDescent="0.2">
      <c r="A42" s="2"/>
      <c r="B42" s="199"/>
      <c r="C42" s="9"/>
      <c r="D42" s="13"/>
      <c r="E42" s="15"/>
      <c r="F42" s="13"/>
      <c r="G42" s="10"/>
      <c r="H42" s="13"/>
      <c r="I42" s="943"/>
      <c r="J42" s="943"/>
      <c r="K42" s="943"/>
      <c r="L42" s="943"/>
      <c r="M42" s="441"/>
      <c r="N42" s="285"/>
      <c r="O42" s="2"/>
    </row>
    <row r="43" spans="1:15" ht="15" customHeight="1" x14ac:dyDescent="0.2">
      <c r="A43" s="2"/>
      <c r="B43" s="199"/>
      <c r="C43" s="12"/>
      <c r="D43" s="13"/>
      <c r="E43" s="8"/>
      <c r="F43" s="11"/>
      <c r="G43" s="10"/>
      <c r="H43" s="11"/>
      <c r="I43" s="941" t="s">
        <v>23</v>
      </c>
      <c r="J43" s="941"/>
      <c r="K43" s="941"/>
      <c r="L43" s="941"/>
      <c r="M43" s="441"/>
      <c r="N43" s="286"/>
      <c r="O43" s="2"/>
    </row>
    <row r="44" spans="1:15" ht="14.25" customHeight="1" x14ac:dyDescent="0.2">
      <c r="A44" s="2"/>
      <c r="B44" s="199"/>
      <c r="C44" s="12"/>
      <c r="D44" s="13"/>
      <c r="E44" s="8"/>
      <c r="F44" s="11"/>
      <c r="G44" s="10"/>
      <c r="H44" s="11"/>
      <c r="I44" s="186"/>
      <c r="J44" s="186"/>
      <c r="K44" s="186"/>
      <c r="L44" s="186"/>
      <c r="M44" s="441"/>
      <c r="N44" s="286"/>
      <c r="O44" s="2"/>
    </row>
    <row r="45" spans="1:15" ht="16.5" customHeight="1" x14ac:dyDescent="0.2">
      <c r="A45" s="2"/>
      <c r="B45" s="199"/>
      <c r="C45" s="12"/>
      <c r="D45" s="13"/>
      <c r="E45" s="8"/>
      <c r="F45" s="11"/>
      <c r="G45" s="10"/>
      <c r="H45" s="11"/>
      <c r="I45" s="1458" t="s">
        <v>19</v>
      </c>
      <c r="J45" s="1458"/>
      <c r="K45" s="1458"/>
      <c r="L45" s="1458"/>
      <c r="M45" s="441"/>
      <c r="N45" s="286"/>
      <c r="O45" s="2"/>
    </row>
    <row r="46" spans="1:15" ht="14.25" customHeight="1" x14ac:dyDescent="0.2">
      <c r="A46" s="2"/>
      <c r="B46" s="199"/>
      <c r="C46" s="9"/>
      <c r="D46" s="13"/>
      <c r="E46" s="15"/>
      <c r="F46" s="13"/>
      <c r="G46" s="10"/>
      <c r="H46" s="13"/>
      <c r="I46" s="188"/>
      <c r="J46" s="188"/>
      <c r="K46" s="188"/>
      <c r="L46" s="188"/>
      <c r="M46" s="441"/>
      <c r="N46" s="285"/>
      <c r="O46" s="2"/>
    </row>
    <row r="47" spans="1:15" ht="16.5" customHeight="1" x14ac:dyDescent="0.2">
      <c r="A47" s="2"/>
      <c r="B47" s="199"/>
      <c r="C47" s="12"/>
      <c r="D47" s="13"/>
      <c r="E47" s="8"/>
      <c r="F47" s="501"/>
      <c r="G47" s="844"/>
      <c r="H47" s="501"/>
      <c r="I47" s="1457" t="s">
        <v>10</v>
      </c>
      <c r="J47" s="1457"/>
      <c r="K47" s="1457"/>
      <c r="L47" s="1457"/>
      <c r="M47" s="441"/>
      <c r="N47" s="286"/>
      <c r="O47" s="2"/>
    </row>
    <row r="48" spans="1:15" ht="12.75" customHeight="1" x14ac:dyDescent="0.2">
      <c r="A48" s="2"/>
      <c r="B48" s="199"/>
      <c r="C48" s="9"/>
      <c r="D48" s="13"/>
      <c r="E48" s="15"/>
      <c r="F48" s="944"/>
      <c r="G48" s="844"/>
      <c r="H48" s="944"/>
      <c r="I48" s="441"/>
      <c r="J48" s="441"/>
      <c r="K48" s="441"/>
      <c r="L48" s="441"/>
      <c r="M48" s="441"/>
      <c r="N48" s="285"/>
      <c r="O48" s="2"/>
    </row>
    <row r="49" spans="1:15" ht="30.75" customHeight="1" x14ac:dyDescent="0.2">
      <c r="A49" s="2"/>
      <c r="B49" s="199"/>
      <c r="C49" s="9"/>
      <c r="D49" s="13"/>
      <c r="E49" s="15"/>
      <c r="F49" s="944"/>
      <c r="G49" s="844"/>
      <c r="H49" s="944"/>
      <c r="I49" s="441"/>
      <c r="J49" s="441"/>
      <c r="K49" s="441"/>
      <c r="L49" s="441"/>
      <c r="M49" s="441"/>
      <c r="N49" s="285"/>
      <c r="O49" s="2"/>
    </row>
    <row r="50" spans="1:15" ht="20.25" customHeight="1" x14ac:dyDescent="0.2">
      <c r="A50" s="2"/>
      <c r="B50" s="199"/>
      <c r="C50" s="726"/>
      <c r="D50" s="13"/>
      <c r="E50" s="8"/>
      <c r="F50" s="501"/>
      <c r="G50" s="844"/>
      <c r="H50" s="501"/>
      <c r="I50" s="441"/>
      <c r="J50" s="441"/>
      <c r="K50" s="441"/>
      <c r="L50" s="441"/>
      <c r="M50" s="441"/>
      <c r="N50" s="286"/>
      <c r="O50" s="2"/>
    </row>
    <row r="51" spans="1:15" x14ac:dyDescent="0.2">
      <c r="A51" s="2"/>
      <c r="B51" s="327">
        <v>2</v>
      </c>
      <c r="C51" s="1456">
        <v>42644</v>
      </c>
      <c r="D51" s="1456"/>
      <c r="E51" s="1456"/>
      <c r="F51" s="1456"/>
      <c r="G51" s="1456"/>
      <c r="H51" s="1456"/>
      <c r="I51" s="4"/>
      <c r="J51" s="4"/>
      <c r="K51" s="4"/>
      <c r="L51" s="4"/>
      <c r="M51" s="4"/>
      <c r="O51" s="2"/>
    </row>
  </sheetData>
  <customSheetViews>
    <customSheetView guid="{87E9DA1B-1CEB-458D-87A5-C4E38BAE485A}" showPageBreaks="1" printArea="1" showRuler="0">
      <selection activeCell="EW151" sqref="EW151:FA155"/>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showRuler="0">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D8E90C30-C61D-40A7-989F-8651AA8E91E2}" showPageBreaks="1" printArea="1" showRuler="0" topLeftCell="A28">
      <selection activeCell="M6" sqref="M6"/>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16">
    <mergeCell ref="C4:H21"/>
    <mergeCell ref="F1:H1"/>
    <mergeCell ref="I33:L33"/>
    <mergeCell ref="K31:L31"/>
    <mergeCell ref="C2:G2"/>
    <mergeCell ref="C3:G3"/>
    <mergeCell ref="C51:E51"/>
    <mergeCell ref="F51:H51"/>
    <mergeCell ref="I47:L47"/>
    <mergeCell ref="I45:L45"/>
    <mergeCell ref="I31:J31"/>
    <mergeCell ref="I38:K38"/>
    <mergeCell ref="I39:L39"/>
    <mergeCell ref="I41:L41"/>
    <mergeCell ref="I35:L35"/>
    <mergeCell ref="I37:L37"/>
  </mergeCells>
  <phoneticPr fontId="6"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lha22" enableFormatConditionsCalculation="0">
    <tabColor indexed="55"/>
  </sheetPr>
  <dimension ref="A1:AG71"/>
  <sheetViews>
    <sheetView topLeftCell="A37" workbookViewId="0">
      <selection activeCell="AI65" sqref="AI65"/>
    </sheetView>
  </sheetViews>
  <sheetFormatPr defaultRowHeight="12.75" x14ac:dyDescent="0.2"/>
  <cols>
    <col min="1" max="1" width="1" customWidth="1"/>
    <col min="2" max="2" width="2.5703125" customWidth="1"/>
    <col min="3" max="3" width="3" customWidth="1"/>
    <col min="4" max="4" width="9.85546875" customWidth="1"/>
    <col min="5" max="5" width="0.5703125" customWidth="1"/>
    <col min="6" max="6" width="5.85546875" customWidth="1"/>
    <col min="7" max="7" width="0.5703125" customWidth="1"/>
    <col min="8" max="8" width="5.85546875" customWidth="1"/>
    <col min="9" max="9" width="0.5703125" customWidth="1"/>
    <col min="10" max="10" width="5.7109375" customWidth="1"/>
    <col min="11" max="11" width="0.5703125" customWidth="1"/>
    <col min="12" max="12" width="5.5703125" customWidth="1"/>
    <col min="13" max="13" width="0.42578125" customWidth="1"/>
    <col min="14" max="14" width="5.7109375" customWidth="1"/>
    <col min="15" max="15" width="0.5703125" customWidth="1"/>
    <col min="16" max="16" width="5.7109375" customWidth="1"/>
    <col min="17" max="17" width="0.5703125" customWidth="1"/>
    <col min="18" max="18" width="5.7109375" customWidth="1"/>
    <col min="19" max="19" width="0.5703125" customWidth="1"/>
    <col min="20" max="20" width="5.7109375" customWidth="1"/>
    <col min="21" max="21" width="0.5703125" customWidth="1"/>
    <col min="22" max="22" width="5.7109375" style="33" customWidth="1"/>
    <col min="23" max="23" width="0.5703125" customWidth="1"/>
    <col min="24" max="24" width="5.7109375" customWidth="1"/>
    <col min="25" max="25" width="0.5703125" customWidth="1"/>
    <col min="26" max="26" width="5.7109375" customWidth="1"/>
    <col min="27" max="27" width="0.5703125" customWidth="1"/>
    <col min="28" max="28" width="5.7109375" customWidth="1"/>
    <col min="29" max="29" width="0.5703125" customWidth="1"/>
    <col min="30" max="30" width="5.7109375" customWidth="1"/>
    <col min="31" max="31" width="0.5703125" customWidth="1"/>
    <col min="32" max="32" width="2.5703125" customWidth="1"/>
    <col min="33" max="33" width="1" customWidth="1"/>
  </cols>
  <sheetData>
    <row r="1" spans="1:33" ht="13.5" customHeight="1" x14ac:dyDescent="0.2">
      <c r="A1" s="2"/>
      <c r="B1" s="190"/>
      <c r="C1" s="190"/>
      <c r="D1" s="190"/>
      <c r="E1" s="190"/>
      <c r="F1" s="190"/>
      <c r="G1" s="191"/>
      <c r="H1" s="191"/>
      <c r="I1" s="191"/>
      <c r="J1" s="191"/>
      <c r="K1" s="191"/>
      <c r="L1" s="191"/>
      <c r="M1" s="191"/>
      <c r="N1" s="191"/>
      <c r="O1" s="191"/>
      <c r="P1" s="191"/>
      <c r="Q1" s="191"/>
      <c r="R1" s="191"/>
      <c r="S1" s="191"/>
      <c r="T1" s="191"/>
      <c r="U1" s="191"/>
      <c r="V1" s="191"/>
      <c r="W1" s="191"/>
      <c r="X1" s="1716" t="s">
        <v>319</v>
      </c>
      <c r="Y1" s="1716"/>
      <c r="Z1" s="1716"/>
      <c r="AA1" s="1716"/>
      <c r="AB1" s="1716"/>
      <c r="AC1" s="1716"/>
      <c r="AD1" s="1716"/>
      <c r="AE1" s="1716"/>
      <c r="AF1" s="1716"/>
      <c r="AG1" s="2"/>
    </row>
    <row r="2" spans="1:33" ht="6" customHeight="1" x14ac:dyDescent="0.2">
      <c r="A2" s="192"/>
      <c r="B2" s="1607"/>
      <c r="C2" s="1607"/>
      <c r="D2" s="1607"/>
      <c r="E2" s="16"/>
      <c r="F2" s="16"/>
      <c r="G2" s="16"/>
      <c r="H2" s="16"/>
      <c r="I2" s="16"/>
      <c r="J2" s="189"/>
      <c r="K2" s="189"/>
      <c r="L2" s="189"/>
      <c r="M2" s="189"/>
      <c r="N2" s="189"/>
      <c r="O2" s="189"/>
      <c r="P2" s="189"/>
      <c r="Q2" s="189"/>
      <c r="R2" s="189"/>
      <c r="S2" s="189"/>
      <c r="T2" s="189"/>
      <c r="U2" s="189"/>
      <c r="V2" s="189"/>
      <c r="W2" s="189"/>
      <c r="X2" s="189"/>
      <c r="Y2" s="189"/>
      <c r="Z2" s="4"/>
      <c r="AA2" s="4"/>
      <c r="AB2" s="4"/>
      <c r="AC2" s="4"/>
      <c r="AD2" s="4"/>
      <c r="AE2" s="4"/>
      <c r="AF2" s="4"/>
      <c r="AG2" s="2"/>
    </row>
    <row r="3" spans="1:33" ht="12" customHeight="1" x14ac:dyDescent="0.2">
      <c r="A3" s="192"/>
      <c r="B3" s="4"/>
      <c r="C3" s="4"/>
      <c r="D3" s="4"/>
      <c r="E3" s="4"/>
      <c r="F3" s="4"/>
      <c r="G3" s="4"/>
      <c r="H3" s="4"/>
      <c r="I3" s="4"/>
      <c r="J3" s="4"/>
      <c r="K3" s="4"/>
      <c r="L3" s="4"/>
      <c r="M3" s="4"/>
      <c r="N3" s="4"/>
      <c r="O3" s="4"/>
      <c r="P3" s="4"/>
      <c r="Q3" s="4"/>
      <c r="R3" s="4"/>
      <c r="S3" s="4"/>
      <c r="T3" s="4"/>
      <c r="U3" s="4"/>
      <c r="V3" s="4"/>
      <c r="W3" s="4"/>
      <c r="X3" s="4"/>
      <c r="Y3" s="4"/>
      <c r="Z3" s="4"/>
      <c r="AA3" s="4"/>
      <c r="AB3" s="17"/>
      <c r="AC3" s="4"/>
      <c r="AD3" s="17"/>
      <c r="AE3" s="4"/>
      <c r="AF3" s="4"/>
      <c r="AG3" s="2"/>
    </row>
    <row r="4" spans="1:33" s="7" customFormat="1" ht="13.5" customHeight="1" x14ac:dyDescent="0.2">
      <c r="A4" s="193"/>
      <c r="B4" s="14"/>
      <c r="C4" s="56"/>
      <c r="D4" s="51"/>
      <c r="E4" s="51"/>
      <c r="F4" s="51"/>
      <c r="G4" s="51"/>
      <c r="H4" s="51"/>
      <c r="I4" s="51"/>
      <c r="J4" s="51"/>
      <c r="K4" s="51"/>
      <c r="L4" s="51"/>
      <c r="M4" s="51"/>
      <c r="N4" s="51"/>
      <c r="O4" s="51"/>
      <c r="P4" s="51"/>
      <c r="Q4" s="51"/>
      <c r="R4" s="57"/>
      <c r="S4" s="57"/>
      <c r="T4" s="57"/>
      <c r="U4" s="57"/>
      <c r="V4" s="57"/>
      <c r="W4" s="57"/>
      <c r="X4" s="57"/>
      <c r="Y4" s="57"/>
      <c r="Z4" s="57"/>
      <c r="AA4" s="57"/>
      <c r="AB4" s="57"/>
      <c r="AC4" s="57"/>
      <c r="AD4" s="57"/>
      <c r="AE4" s="57"/>
      <c r="AF4" s="4"/>
      <c r="AG4" s="6"/>
    </row>
    <row r="5" spans="1:33" ht="3.75" customHeight="1" x14ac:dyDescent="0.2">
      <c r="A5" s="192"/>
      <c r="B5" s="4"/>
      <c r="C5" s="8"/>
      <c r="D5" s="8"/>
      <c r="E5" s="8"/>
      <c r="F5" s="1722"/>
      <c r="G5" s="1722"/>
      <c r="H5" s="1722"/>
      <c r="I5" s="1722"/>
      <c r="J5" s="1722"/>
      <c r="K5" s="1722"/>
      <c r="L5" s="1722"/>
      <c r="M5" s="8"/>
      <c r="N5" s="8"/>
      <c r="O5" s="8"/>
      <c r="P5" s="8"/>
      <c r="Q5" s="8"/>
      <c r="R5" s="3"/>
      <c r="S5" s="3"/>
      <c r="T5" s="3"/>
      <c r="U5" s="41"/>
      <c r="V5" s="3"/>
      <c r="W5" s="3"/>
      <c r="X5" s="3"/>
      <c r="Y5" s="3"/>
      <c r="Z5" s="3"/>
      <c r="AA5" s="3"/>
      <c r="AB5" s="3"/>
      <c r="AC5" s="3"/>
      <c r="AD5" s="3"/>
      <c r="AE5" s="3"/>
      <c r="AF5" s="4"/>
      <c r="AG5" s="2"/>
    </row>
    <row r="6" spans="1:33" ht="9.75" customHeight="1" x14ac:dyDescent="0.2">
      <c r="A6" s="192"/>
      <c r="B6" s="4"/>
      <c r="C6" s="8"/>
      <c r="D6" s="8"/>
      <c r="E6" s="10"/>
      <c r="F6" s="1719"/>
      <c r="G6" s="1719"/>
      <c r="H6" s="1719"/>
      <c r="I6" s="1719"/>
      <c r="J6" s="1719"/>
      <c r="K6" s="1719"/>
      <c r="L6" s="1719"/>
      <c r="M6" s="1719"/>
      <c r="N6" s="1719"/>
      <c r="O6" s="1719"/>
      <c r="P6" s="1719"/>
      <c r="Q6" s="1719"/>
      <c r="R6" s="1719"/>
      <c r="S6" s="1719"/>
      <c r="T6" s="1719"/>
      <c r="U6" s="1719"/>
      <c r="V6" s="1719"/>
      <c r="W6" s="10"/>
      <c r="X6" s="1719"/>
      <c r="Y6" s="1719"/>
      <c r="Z6" s="1719"/>
      <c r="AA6" s="1719"/>
      <c r="AB6" s="1719"/>
      <c r="AC6" s="1719"/>
      <c r="AD6" s="1719"/>
      <c r="AE6" s="10"/>
      <c r="AF6" s="4"/>
      <c r="AG6" s="2"/>
    </row>
    <row r="7" spans="1:33" ht="12.75" customHeight="1" x14ac:dyDescent="0.2">
      <c r="A7" s="192"/>
      <c r="B7" s="4"/>
      <c r="C7" s="8"/>
      <c r="D7" s="8"/>
      <c r="E7" s="10"/>
      <c r="F7" s="10"/>
      <c r="G7" s="10"/>
      <c r="H7" s="10"/>
      <c r="I7" s="10"/>
      <c r="J7" s="10"/>
      <c r="K7" s="10"/>
      <c r="L7" s="10"/>
      <c r="M7" s="10"/>
      <c r="N7" s="10"/>
      <c r="O7" s="10"/>
      <c r="P7" s="10"/>
      <c r="Q7" s="10"/>
      <c r="R7" s="10"/>
      <c r="S7" s="10"/>
      <c r="T7" s="10"/>
      <c r="U7" s="10"/>
      <c r="V7" s="10"/>
      <c r="W7" s="10"/>
      <c r="X7" s="10"/>
      <c r="Y7" s="10"/>
      <c r="Z7" s="10"/>
      <c r="AA7" s="10"/>
      <c r="AB7" s="10"/>
      <c r="AC7" s="10"/>
      <c r="AD7" s="10"/>
      <c r="AE7" s="10"/>
      <c r="AF7" s="3"/>
      <c r="AG7" s="2"/>
    </row>
    <row r="8" spans="1:33" s="42" customFormat="1" ht="15" customHeight="1" x14ac:dyDescent="0.2">
      <c r="A8" s="321"/>
      <c r="B8" s="58"/>
      <c r="C8" s="39"/>
      <c r="D8" s="40"/>
      <c r="E8" s="41"/>
      <c r="F8" s="41"/>
      <c r="G8" s="41"/>
      <c r="H8" s="41"/>
      <c r="I8" s="41"/>
      <c r="J8" s="41"/>
      <c r="K8" s="41"/>
      <c r="L8" s="41"/>
      <c r="M8" s="41"/>
      <c r="N8" s="41"/>
      <c r="O8" s="41"/>
      <c r="P8" s="41"/>
      <c r="Q8" s="41"/>
      <c r="R8" s="41"/>
      <c r="S8" s="41"/>
      <c r="T8" s="41"/>
      <c r="U8" s="41"/>
      <c r="V8" s="41"/>
      <c r="W8" s="41"/>
      <c r="X8" s="41"/>
      <c r="Y8" s="41"/>
      <c r="Z8" s="41"/>
      <c r="AA8" s="41"/>
      <c r="AB8" s="41"/>
      <c r="AC8" s="41"/>
      <c r="AD8" s="41"/>
      <c r="AE8" s="41"/>
      <c r="AF8" s="52"/>
      <c r="AG8" s="38"/>
    </row>
    <row r="9" spans="1:33" ht="12" customHeight="1" x14ac:dyDescent="0.2">
      <c r="A9" s="192"/>
      <c r="B9" s="4"/>
      <c r="C9" s="26"/>
      <c r="D9" s="13"/>
      <c r="E9" s="53"/>
      <c r="F9" s="53"/>
      <c r="G9" s="53"/>
      <c r="H9" s="53"/>
      <c r="I9" s="53"/>
      <c r="J9" s="53"/>
      <c r="K9" s="53"/>
      <c r="L9" s="53"/>
      <c r="M9" s="53"/>
      <c r="N9" s="53"/>
      <c r="O9" s="53"/>
      <c r="P9" s="53"/>
      <c r="Q9" s="53"/>
      <c r="R9" s="53"/>
      <c r="S9" s="53"/>
      <c r="T9" s="53"/>
      <c r="U9" s="53"/>
      <c r="V9" s="53"/>
      <c r="W9" s="53"/>
      <c r="X9" s="53"/>
      <c r="Y9" s="53"/>
      <c r="Z9" s="53"/>
      <c r="AA9" s="53"/>
      <c r="AB9" s="21"/>
      <c r="AC9" s="53"/>
      <c r="AD9" s="21"/>
      <c r="AE9" s="53"/>
      <c r="AF9" s="3"/>
      <c r="AG9" s="2"/>
    </row>
    <row r="10" spans="1:33" ht="12" customHeight="1" x14ac:dyDescent="0.2">
      <c r="A10" s="192"/>
      <c r="B10" s="4"/>
      <c r="C10" s="26"/>
      <c r="D10" s="13"/>
      <c r="E10" s="53"/>
      <c r="F10" s="53"/>
      <c r="G10" s="53"/>
      <c r="H10" s="53"/>
      <c r="I10" s="53"/>
      <c r="J10" s="53"/>
      <c r="K10" s="53"/>
      <c r="L10" s="53"/>
      <c r="M10" s="53"/>
      <c r="N10" s="53"/>
      <c r="O10" s="53"/>
      <c r="P10" s="53"/>
      <c r="Q10" s="53"/>
      <c r="R10" s="53"/>
      <c r="S10" s="53"/>
      <c r="T10" s="53"/>
      <c r="U10" s="53"/>
      <c r="V10" s="53"/>
      <c r="W10" s="53"/>
      <c r="X10" s="53"/>
      <c r="Y10" s="53"/>
      <c r="Z10" s="53"/>
      <c r="AA10" s="53"/>
      <c r="AB10" s="21"/>
      <c r="AC10" s="53"/>
      <c r="AD10" s="21"/>
      <c r="AE10" s="53"/>
      <c r="AF10" s="3"/>
      <c r="AG10" s="2"/>
    </row>
    <row r="11" spans="1:33" ht="12" customHeight="1" x14ac:dyDescent="0.2">
      <c r="A11" s="192"/>
      <c r="B11" s="4"/>
      <c r="C11" s="26"/>
      <c r="D11" s="13"/>
      <c r="E11" s="53"/>
      <c r="F11" s="53"/>
      <c r="G11" s="53"/>
      <c r="H11" s="53"/>
      <c r="I11" s="53"/>
      <c r="J11" s="53"/>
      <c r="K11" s="53"/>
      <c r="L11" s="53"/>
      <c r="M11" s="53"/>
      <c r="N11" s="53"/>
      <c r="O11" s="53"/>
      <c r="P11" s="53"/>
      <c r="Q11" s="53"/>
      <c r="R11" s="53"/>
      <c r="S11" s="53"/>
      <c r="T11" s="53"/>
      <c r="U11" s="53"/>
      <c r="V11" s="53"/>
      <c r="W11" s="53"/>
      <c r="X11" s="53"/>
      <c r="Y11" s="53"/>
      <c r="Z11" s="53"/>
      <c r="AA11" s="53"/>
      <c r="AB11" s="21"/>
      <c r="AC11" s="53"/>
      <c r="AD11" s="21"/>
      <c r="AE11" s="53"/>
      <c r="AF11" s="3"/>
      <c r="AG11" s="2"/>
    </row>
    <row r="12" spans="1:33" ht="12" customHeight="1" x14ac:dyDescent="0.2">
      <c r="A12" s="192"/>
      <c r="B12" s="4"/>
      <c r="C12" s="26"/>
      <c r="D12" s="13"/>
      <c r="E12" s="53"/>
      <c r="F12" s="53"/>
      <c r="G12" s="53"/>
      <c r="H12" s="53"/>
      <c r="I12" s="53"/>
      <c r="J12" s="53"/>
      <c r="K12" s="53"/>
      <c r="L12" s="53"/>
      <c r="M12" s="53"/>
      <c r="N12" s="53"/>
      <c r="O12" s="53"/>
      <c r="P12" s="53"/>
      <c r="Q12" s="53"/>
      <c r="R12" s="53"/>
      <c r="S12" s="53"/>
      <c r="T12" s="53"/>
      <c r="U12" s="53"/>
      <c r="V12" s="53"/>
      <c r="W12" s="53"/>
      <c r="X12" s="53"/>
      <c r="Y12" s="53"/>
      <c r="Z12" s="53"/>
      <c r="AA12" s="53"/>
      <c r="AB12" s="21"/>
      <c r="AC12" s="53"/>
      <c r="AD12" s="21"/>
      <c r="AE12" s="53"/>
      <c r="AF12" s="3"/>
      <c r="AG12" s="2"/>
    </row>
    <row r="13" spans="1:33" ht="12" customHeight="1" x14ac:dyDescent="0.2">
      <c r="A13" s="192"/>
      <c r="B13" s="4"/>
      <c r="C13" s="26"/>
      <c r="D13" s="13"/>
      <c r="E13" s="53"/>
      <c r="F13" s="53"/>
      <c r="G13" s="53"/>
      <c r="H13" s="53"/>
      <c r="I13" s="53"/>
      <c r="J13" s="53"/>
      <c r="K13" s="53"/>
      <c r="L13" s="53"/>
      <c r="M13" s="53"/>
      <c r="N13" s="53"/>
      <c r="O13" s="53"/>
      <c r="P13" s="53"/>
      <c r="Q13" s="53"/>
      <c r="R13" s="53"/>
      <c r="S13" s="53"/>
      <c r="T13" s="53"/>
      <c r="U13" s="53"/>
      <c r="V13" s="53"/>
      <c r="W13" s="53"/>
      <c r="X13" s="53"/>
      <c r="Y13" s="53"/>
      <c r="Z13" s="53"/>
      <c r="AA13" s="53"/>
      <c r="AB13" s="21"/>
      <c r="AC13" s="53"/>
      <c r="AD13" s="21"/>
      <c r="AE13" s="53"/>
      <c r="AF13" s="3"/>
      <c r="AG13" s="2"/>
    </row>
    <row r="14" spans="1:33" ht="12" customHeight="1" x14ac:dyDescent="0.2">
      <c r="A14" s="192"/>
      <c r="B14" s="4"/>
      <c r="C14" s="26"/>
      <c r="D14" s="13"/>
      <c r="E14" s="53"/>
      <c r="F14" s="53"/>
      <c r="G14" s="53"/>
      <c r="H14" s="53"/>
      <c r="I14" s="53"/>
      <c r="J14" s="53"/>
      <c r="K14" s="53"/>
      <c r="L14" s="53"/>
      <c r="M14" s="53"/>
      <c r="N14" s="53"/>
      <c r="O14" s="53"/>
      <c r="P14" s="53"/>
      <c r="Q14" s="53"/>
      <c r="R14" s="53"/>
      <c r="S14" s="53"/>
      <c r="T14" s="53"/>
      <c r="U14" s="53"/>
      <c r="V14" s="53"/>
      <c r="W14" s="53"/>
      <c r="X14" s="53"/>
      <c r="Y14" s="53"/>
      <c r="Z14" s="53"/>
      <c r="AA14" s="53"/>
      <c r="AB14" s="21"/>
      <c r="AC14" s="53"/>
      <c r="AD14" s="21"/>
      <c r="AE14" s="53"/>
      <c r="AF14" s="3"/>
      <c r="AG14" s="2"/>
    </row>
    <row r="15" spans="1:33" ht="12" customHeight="1" x14ac:dyDescent="0.2">
      <c r="A15" s="192"/>
      <c r="B15" s="4"/>
      <c r="C15" s="26"/>
      <c r="D15" s="13"/>
      <c r="E15" s="53"/>
      <c r="F15" s="53"/>
      <c r="G15" s="53"/>
      <c r="H15" s="53"/>
      <c r="I15" s="53"/>
      <c r="J15" s="53"/>
      <c r="K15" s="53"/>
      <c r="L15" s="53"/>
      <c r="M15" s="53"/>
      <c r="N15" s="53"/>
      <c r="O15" s="53"/>
      <c r="P15" s="53"/>
      <c r="Q15" s="53"/>
      <c r="R15" s="53"/>
      <c r="S15" s="53"/>
      <c r="T15" s="53"/>
      <c r="U15" s="53"/>
      <c r="V15" s="53"/>
      <c r="W15" s="53"/>
      <c r="X15" s="53"/>
      <c r="Y15" s="53"/>
      <c r="Z15" s="53"/>
      <c r="AA15" s="53"/>
      <c r="AB15" s="21"/>
      <c r="AC15" s="53"/>
      <c r="AD15" s="21"/>
      <c r="AE15" s="53"/>
      <c r="AF15" s="3"/>
      <c r="AG15" s="2"/>
    </row>
    <row r="16" spans="1:33" ht="12" customHeight="1" x14ac:dyDescent="0.2">
      <c r="A16" s="192"/>
      <c r="B16" s="4"/>
      <c r="C16" s="26"/>
      <c r="D16" s="13"/>
      <c r="E16" s="53"/>
      <c r="F16" s="53"/>
      <c r="G16" s="53"/>
      <c r="H16" s="53"/>
      <c r="I16" s="53"/>
      <c r="J16" s="53"/>
      <c r="K16" s="53"/>
      <c r="L16" s="53"/>
      <c r="M16" s="53"/>
      <c r="N16" s="53"/>
      <c r="O16" s="53"/>
      <c r="P16" s="53"/>
      <c r="Q16" s="53"/>
      <c r="R16" s="53"/>
      <c r="S16" s="53"/>
      <c r="T16" s="53"/>
      <c r="U16" s="53"/>
      <c r="V16" s="53"/>
      <c r="W16" s="53"/>
      <c r="X16" s="53"/>
      <c r="Y16" s="53"/>
      <c r="Z16" s="53"/>
      <c r="AA16" s="53"/>
      <c r="AB16" s="21"/>
      <c r="AC16" s="53"/>
      <c r="AD16" s="21"/>
      <c r="AE16" s="53"/>
      <c r="AF16" s="3"/>
      <c r="AG16" s="2"/>
    </row>
    <row r="17" spans="1:33" ht="12" customHeight="1" x14ac:dyDescent="0.2">
      <c r="A17" s="192"/>
      <c r="B17" s="4"/>
      <c r="C17" s="26"/>
      <c r="D17" s="13"/>
      <c r="E17" s="53"/>
      <c r="F17" s="53"/>
      <c r="G17" s="53"/>
      <c r="H17" s="53"/>
      <c r="I17" s="53"/>
      <c r="J17" s="53"/>
      <c r="K17" s="53"/>
      <c r="L17" s="53"/>
      <c r="M17" s="53"/>
      <c r="N17" s="53"/>
      <c r="O17" s="53"/>
      <c r="P17" s="53"/>
      <c r="Q17" s="53"/>
      <c r="R17" s="53"/>
      <c r="S17" s="53"/>
      <c r="T17" s="53"/>
      <c r="U17" s="53"/>
      <c r="V17" s="53"/>
      <c r="W17" s="53"/>
      <c r="X17" s="53"/>
      <c r="Y17" s="53"/>
      <c r="Z17" s="53"/>
      <c r="AA17" s="53"/>
      <c r="AB17" s="21"/>
      <c r="AC17" s="53"/>
      <c r="AD17" s="21"/>
      <c r="AE17" s="53"/>
      <c r="AF17" s="3"/>
      <c r="AG17" s="2"/>
    </row>
    <row r="18" spans="1:33" ht="12" customHeight="1" x14ac:dyDescent="0.2">
      <c r="A18" s="192"/>
      <c r="B18" s="4"/>
      <c r="C18" s="26"/>
      <c r="D18" s="13"/>
      <c r="E18" s="53"/>
      <c r="F18" s="53"/>
      <c r="G18" s="53"/>
      <c r="H18" s="53"/>
      <c r="I18" s="53"/>
      <c r="J18" s="53"/>
      <c r="K18" s="53"/>
      <c r="L18" s="53"/>
      <c r="M18" s="53"/>
      <c r="N18" s="53"/>
      <c r="O18" s="53"/>
      <c r="P18" s="53"/>
      <c r="Q18" s="53"/>
      <c r="R18" s="53"/>
      <c r="S18" s="53"/>
      <c r="T18" s="53"/>
      <c r="U18" s="53"/>
      <c r="V18" s="53"/>
      <c r="W18" s="53"/>
      <c r="X18" s="53"/>
      <c r="Y18" s="53"/>
      <c r="Z18" s="53"/>
      <c r="AA18" s="53"/>
      <c r="AB18" s="21"/>
      <c r="AC18" s="53"/>
      <c r="AD18" s="21"/>
      <c r="AE18" s="53"/>
      <c r="AF18" s="3"/>
      <c r="AG18" s="2"/>
    </row>
    <row r="19" spans="1:33" ht="12" customHeight="1" x14ac:dyDescent="0.2">
      <c r="A19" s="192"/>
      <c r="B19" s="4"/>
      <c r="C19" s="26"/>
      <c r="D19" s="13"/>
      <c r="E19" s="53"/>
      <c r="F19" s="53"/>
      <c r="G19" s="53"/>
      <c r="H19" s="53"/>
      <c r="I19" s="53"/>
      <c r="J19" s="53"/>
      <c r="K19" s="53"/>
      <c r="L19" s="53"/>
      <c r="M19" s="53"/>
      <c r="N19" s="53"/>
      <c r="O19" s="53"/>
      <c r="P19" s="53"/>
      <c r="Q19" s="53"/>
      <c r="R19" s="53"/>
      <c r="S19" s="53"/>
      <c r="T19" s="53"/>
      <c r="U19" s="53"/>
      <c r="V19" s="53"/>
      <c r="W19" s="53"/>
      <c r="X19" s="53"/>
      <c r="Y19" s="53"/>
      <c r="Z19" s="53"/>
      <c r="AA19" s="53"/>
      <c r="AB19" s="21"/>
      <c r="AC19" s="53"/>
      <c r="AD19" s="21"/>
      <c r="AE19" s="53"/>
      <c r="AF19" s="3"/>
      <c r="AG19" s="2"/>
    </row>
    <row r="20" spans="1:33" ht="12" customHeight="1" x14ac:dyDescent="0.2">
      <c r="A20" s="192"/>
      <c r="B20" s="4"/>
      <c r="C20" s="26"/>
      <c r="D20" s="13"/>
      <c r="E20" s="53"/>
      <c r="F20" s="53"/>
      <c r="G20" s="53"/>
      <c r="H20" s="53"/>
      <c r="I20" s="53"/>
      <c r="J20" s="53"/>
      <c r="K20" s="53"/>
      <c r="L20" s="53"/>
      <c r="M20" s="53"/>
      <c r="N20" s="53"/>
      <c r="O20" s="53"/>
      <c r="P20" s="53"/>
      <c r="Q20" s="53"/>
      <c r="R20" s="53"/>
      <c r="S20" s="53"/>
      <c r="T20" s="53"/>
      <c r="U20" s="53"/>
      <c r="V20" s="53"/>
      <c r="W20" s="53"/>
      <c r="X20" s="53"/>
      <c r="Y20" s="53"/>
      <c r="Z20" s="53"/>
      <c r="AA20" s="53"/>
      <c r="AB20" s="21"/>
      <c r="AC20" s="53"/>
      <c r="AD20" s="21"/>
      <c r="AE20" s="53"/>
      <c r="AF20" s="3"/>
      <c r="AG20" s="2"/>
    </row>
    <row r="21" spans="1:33" ht="12" customHeight="1" x14ac:dyDescent="0.2">
      <c r="A21" s="192"/>
      <c r="B21" s="4"/>
      <c r="C21" s="26"/>
      <c r="D21" s="13"/>
      <c r="E21" s="53"/>
      <c r="F21" s="53"/>
      <c r="G21" s="53"/>
      <c r="H21" s="53"/>
      <c r="I21" s="53"/>
      <c r="J21" s="53"/>
      <c r="K21" s="53"/>
      <c r="L21" s="53"/>
      <c r="M21" s="53"/>
      <c r="N21" s="53"/>
      <c r="O21" s="53"/>
      <c r="P21" s="53"/>
      <c r="Q21" s="53"/>
      <c r="R21" s="53"/>
      <c r="S21" s="53"/>
      <c r="T21" s="53"/>
      <c r="U21" s="53"/>
      <c r="V21" s="53"/>
      <c r="W21" s="53"/>
      <c r="X21" s="53"/>
      <c r="Y21" s="53"/>
      <c r="Z21" s="53"/>
      <c r="AA21" s="53"/>
      <c r="AB21" s="21"/>
      <c r="AC21" s="53"/>
      <c r="AD21" s="21"/>
      <c r="AE21" s="53"/>
      <c r="AF21" s="3"/>
      <c r="AG21" s="2"/>
    </row>
    <row r="22" spans="1:33" ht="12" customHeight="1" x14ac:dyDescent="0.2">
      <c r="A22" s="192"/>
      <c r="B22" s="4"/>
      <c r="C22" s="26"/>
      <c r="D22" s="13"/>
      <c r="E22" s="53"/>
      <c r="F22" s="53"/>
      <c r="G22" s="53"/>
      <c r="H22" s="53"/>
      <c r="I22" s="53"/>
      <c r="J22" s="53"/>
      <c r="K22" s="53"/>
      <c r="L22" s="53"/>
      <c r="M22" s="53"/>
      <c r="N22" s="53"/>
      <c r="O22" s="53"/>
      <c r="P22" s="53"/>
      <c r="Q22" s="53"/>
      <c r="R22" s="53"/>
      <c r="S22" s="53"/>
      <c r="T22" s="53"/>
      <c r="U22" s="53"/>
      <c r="V22" s="53"/>
      <c r="W22" s="53"/>
      <c r="X22" s="53"/>
      <c r="Y22" s="53"/>
      <c r="Z22" s="53"/>
      <c r="AA22" s="53"/>
      <c r="AB22" s="21"/>
      <c r="AC22" s="53"/>
      <c r="AD22" s="21"/>
      <c r="AE22" s="53"/>
      <c r="AF22" s="3"/>
      <c r="AG22" s="2"/>
    </row>
    <row r="23" spans="1:33" ht="12" customHeight="1" x14ac:dyDescent="0.2">
      <c r="A23" s="192"/>
      <c r="B23" s="4"/>
      <c r="C23" s="26"/>
      <c r="D23" s="13"/>
      <c r="E23" s="53"/>
      <c r="F23" s="53"/>
      <c r="G23" s="53"/>
      <c r="H23" s="53"/>
      <c r="I23" s="53"/>
      <c r="J23" s="53"/>
      <c r="K23" s="53"/>
      <c r="L23" s="53"/>
      <c r="M23" s="53"/>
      <c r="N23" s="53"/>
      <c r="O23" s="53"/>
      <c r="P23" s="53"/>
      <c r="Q23" s="53"/>
      <c r="R23" s="53"/>
      <c r="S23" s="53"/>
      <c r="T23" s="53"/>
      <c r="U23" s="53"/>
      <c r="V23" s="53"/>
      <c r="W23" s="53"/>
      <c r="X23" s="53"/>
      <c r="Y23" s="53"/>
      <c r="Z23" s="53"/>
      <c r="AA23" s="53"/>
      <c r="AB23" s="21"/>
      <c r="AC23" s="53"/>
      <c r="AD23" s="21"/>
      <c r="AE23" s="53"/>
      <c r="AF23" s="3"/>
      <c r="AG23" s="2"/>
    </row>
    <row r="24" spans="1:33" ht="12" customHeight="1" x14ac:dyDescent="0.2">
      <c r="A24" s="192"/>
      <c r="B24" s="4"/>
      <c r="C24" s="26"/>
      <c r="D24" s="13"/>
      <c r="E24" s="53"/>
      <c r="F24" s="53"/>
      <c r="G24" s="53"/>
      <c r="H24" s="53"/>
      <c r="I24" s="53"/>
      <c r="J24" s="53"/>
      <c r="K24" s="53"/>
      <c r="L24" s="53"/>
      <c r="M24" s="53"/>
      <c r="N24" s="53"/>
      <c r="O24" s="53"/>
      <c r="P24" s="53"/>
      <c r="Q24" s="53"/>
      <c r="R24" s="53"/>
      <c r="S24" s="53"/>
      <c r="T24" s="53"/>
      <c r="U24" s="53"/>
      <c r="V24" s="53"/>
      <c r="W24" s="53"/>
      <c r="X24" s="53"/>
      <c r="Y24" s="53"/>
      <c r="Z24" s="53"/>
      <c r="AA24" s="53"/>
      <c r="AB24" s="21"/>
      <c r="AC24" s="53"/>
      <c r="AD24" s="21"/>
      <c r="AE24" s="53"/>
      <c r="AF24" s="3"/>
      <c r="AG24" s="2"/>
    </row>
    <row r="25" spans="1:33" ht="12" customHeight="1" x14ac:dyDescent="0.2">
      <c r="A25" s="192"/>
      <c r="B25" s="4"/>
      <c r="C25" s="26"/>
      <c r="D25" s="13"/>
      <c r="E25" s="53"/>
      <c r="F25" s="53"/>
      <c r="G25" s="53"/>
      <c r="H25" s="53"/>
      <c r="I25" s="53"/>
      <c r="J25" s="53"/>
      <c r="K25" s="53"/>
      <c r="L25" s="53"/>
      <c r="M25" s="53"/>
      <c r="N25" s="53"/>
      <c r="O25" s="53"/>
      <c r="P25" s="53"/>
      <c r="Q25" s="53"/>
      <c r="R25" s="53"/>
      <c r="S25" s="53"/>
      <c r="T25" s="53"/>
      <c r="U25" s="53"/>
      <c r="V25" s="53"/>
      <c r="W25" s="53"/>
      <c r="X25" s="53"/>
      <c r="Y25" s="53"/>
      <c r="Z25" s="53"/>
      <c r="AA25" s="53"/>
      <c r="AB25" s="21"/>
      <c r="AC25" s="53"/>
      <c r="AD25" s="21"/>
      <c r="AE25" s="53"/>
      <c r="AF25" s="3"/>
      <c r="AG25" s="2"/>
    </row>
    <row r="26" spans="1:33" ht="12" customHeight="1" x14ac:dyDescent="0.2">
      <c r="A26" s="192"/>
      <c r="B26" s="4"/>
      <c r="C26" s="26"/>
      <c r="D26" s="13"/>
      <c r="E26" s="53"/>
      <c r="F26" s="53"/>
      <c r="G26" s="53"/>
      <c r="H26" s="53"/>
      <c r="I26" s="53"/>
      <c r="J26" s="53"/>
      <c r="K26" s="53"/>
      <c r="L26" s="53"/>
      <c r="M26" s="53"/>
      <c r="N26" s="53"/>
      <c r="O26" s="53"/>
      <c r="P26" s="53"/>
      <c r="Q26" s="53"/>
      <c r="R26" s="53"/>
      <c r="S26" s="53"/>
      <c r="T26" s="53"/>
      <c r="U26" s="53"/>
      <c r="V26" s="53"/>
      <c r="W26" s="53"/>
      <c r="X26" s="53"/>
      <c r="Y26" s="53"/>
      <c r="Z26" s="53"/>
      <c r="AA26" s="53"/>
      <c r="AB26" s="21"/>
      <c r="AC26" s="53"/>
      <c r="AD26" s="21"/>
      <c r="AE26" s="53"/>
      <c r="AF26" s="3"/>
      <c r="AG26" s="2"/>
    </row>
    <row r="27" spans="1:33" ht="12" customHeight="1" x14ac:dyDescent="0.2">
      <c r="A27" s="192"/>
      <c r="B27" s="4"/>
      <c r="C27" s="26"/>
      <c r="D27" s="13"/>
      <c r="E27" s="53"/>
      <c r="F27" s="53"/>
      <c r="G27" s="53"/>
      <c r="H27" s="53"/>
      <c r="I27" s="53"/>
      <c r="J27" s="53"/>
      <c r="K27" s="53"/>
      <c r="L27" s="53"/>
      <c r="M27" s="53"/>
      <c r="N27" s="53"/>
      <c r="O27" s="53"/>
      <c r="P27" s="53"/>
      <c r="Q27" s="53"/>
      <c r="R27" s="53"/>
      <c r="S27" s="53"/>
      <c r="T27" s="53"/>
      <c r="U27" s="53"/>
      <c r="V27" s="53"/>
      <c r="W27" s="53"/>
      <c r="X27" s="53"/>
      <c r="Y27" s="53"/>
      <c r="Z27" s="53"/>
      <c r="AA27" s="53"/>
      <c r="AB27" s="21"/>
      <c r="AC27" s="53"/>
      <c r="AD27" s="21"/>
      <c r="AE27" s="53"/>
      <c r="AF27" s="3"/>
      <c r="AG27" s="2"/>
    </row>
    <row r="28" spans="1:33" ht="12" customHeight="1" x14ac:dyDescent="0.2">
      <c r="A28" s="192"/>
      <c r="B28" s="4"/>
      <c r="C28" s="26"/>
      <c r="D28" s="13"/>
      <c r="E28" s="53"/>
      <c r="F28" s="53"/>
      <c r="G28" s="53"/>
      <c r="H28" s="53"/>
      <c r="I28" s="53"/>
      <c r="J28" s="53"/>
      <c r="K28" s="53"/>
      <c r="L28" s="53"/>
      <c r="M28" s="53"/>
      <c r="N28" s="53"/>
      <c r="O28" s="53"/>
      <c r="P28" s="53"/>
      <c r="Q28" s="53"/>
      <c r="R28" s="53"/>
      <c r="S28" s="53"/>
      <c r="T28" s="53"/>
      <c r="U28" s="53"/>
      <c r="V28" s="53"/>
      <c r="W28" s="53"/>
      <c r="X28" s="53"/>
      <c r="Y28" s="53"/>
      <c r="Z28" s="53"/>
      <c r="AA28" s="53"/>
      <c r="AB28" s="21"/>
      <c r="AC28" s="53"/>
      <c r="AD28" s="21"/>
      <c r="AE28" s="53"/>
      <c r="AF28" s="3"/>
      <c r="AG28" s="2"/>
    </row>
    <row r="29" spans="1:33" ht="6" customHeight="1" x14ac:dyDescent="0.2">
      <c r="A29" s="192"/>
      <c r="B29" s="4"/>
      <c r="C29" s="26"/>
      <c r="D29" s="13"/>
      <c r="E29" s="13"/>
      <c r="F29" s="13"/>
      <c r="G29" s="13"/>
      <c r="H29" s="13"/>
      <c r="I29" s="13"/>
      <c r="J29" s="13"/>
      <c r="K29" s="13"/>
      <c r="L29" s="13"/>
      <c r="M29" s="13"/>
      <c r="N29" s="13"/>
      <c r="O29" s="13"/>
      <c r="P29" s="13"/>
      <c r="Q29" s="13"/>
      <c r="R29" s="11"/>
      <c r="S29" s="11"/>
      <c r="T29" s="11"/>
      <c r="U29" s="11"/>
      <c r="V29" s="19"/>
      <c r="W29" s="11"/>
      <c r="X29" s="11"/>
      <c r="Y29" s="11"/>
      <c r="Z29" s="11"/>
      <c r="AA29" s="11"/>
      <c r="AB29" s="11"/>
      <c r="AC29" s="11"/>
      <c r="AD29" s="11"/>
      <c r="AE29" s="11"/>
      <c r="AF29" s="3"/>
      <c r="AG29" s="2"/>
    </row>
    <row r="30" spans="1:33" ht="6" customHeight="1" x14ac:dyDescent="0.2">
      <c r="A30" s="192"/>
      <c r="B30" s="4"/>
      <c r="C30" s="32"/>
      <c r="D30" s="13"/>
      <c r="E30" s="13"/>
      <c r="F30" s="13"/>
      <c r="G30" s="13"/>
      <c r="H30" s="13"/>
      <c r="I30" s="13"/>
      <c r="J30" s="13"/>
      <c r="K30" s="13"/>
      <c r="L30" s="13"/>
      <c r="M30" s="13"/>
      <c r="N30" s="13"/>
      <c r="O30" s="13"/>
      <c r="P30" s="13"/>
      <c r="Q30" s="13"/>
      <c r="R30" s="11"/>
      <c r="S30" s="11"/>
      <c r="T30" s="11"/>
      <c r="U30" s="11"/>
      <c r="V30" s="19"/>
      <c r="W30" s="11"/>
      <c r="X30" s="11"/>
      <c r="Y30" s="11"/>
      <c r="Z30" s="11"/>
      <c r="AA30" s="11"/>
      <c r="AB30" s="11"/>
      <c r="AC30" s="11"/>
      <c r="AD30" s="11"/>
      <c r="AE30" s="11"/>
      <c r="AF30" s="3"/>
      <c r="AG30" s="2"/>
    </row>
    <row r="31" spans="1:33" ht="9" customHeight="1" x14ac:dyDescent="0.2">
      <c r="A31" s="192"/>
      <c r="B31" s="4"/>
      <c r="C31" s="29"/>
      <c r="D31" s="29"/>
      <c r="E31" s="29"/>
      <c r="F31" s="29"/>
      <c r="G31" s="29"/>
      <c r="H31" s="29"/>
      <c r="I31" s="29"/>
      <c r="J31" s="13"/>
      <c r="K31" s="13"/>
      <c r="L31" s="13"/>
      <c r="M31" s="13"/>
      <c r="N31" s="13"/>
      <c r="O31" s="13"/>
      <c r="P31" s="13"/>
      <c r="Q31" s="13"/>
      <c r="R31" s="11"/>
      <c r="S31" s="11"/>
      <c r="T31" s="11"/>
      <c r="U31" s="11"/>
      <c r="V31" s="19"/>
      <c r="W31" s="11"/>
      <c r="X31" s="11"/>
      <c r="Y31" s="11"/>
      <c r="Z31" s="11"/>
      <c r="AA31" s="11"/>
      <c r="AB31" s="11"/>
      <c r="AC31" s="11"/>
      <c r="AD31" s="11"/>
      <c r="AE31" s="11"/>
      <c r="AF31" s="3"/>
      <c r="AG31" s="2"/>
    </row>
    <row r="32" spans="1:33" ht="12.75" customHeight="1" x14ac:dyDescent="0.2">
      <c r="A32" s="192"/>
      <c r="B32" s="4"/>
      <c r="C32" s="26"/>
      <c r="D32" s="13"/>
      <c r="E32" s="13"/>
      <c r="F32" s="13"/>
      <c r="G32" s="13"/>
      <c r="H32" s="13"/>
      <c r="I32" s="13"/>
      <c r="J32" s="13"/>
      <c r="K32" s="13"/>
      <c r="L32" s="13"/>
      <c r="M32" s="13"/>
      <c r="N32" s="13"/>
      <c r="O32" s="13"/>
      <c r="P32" s="13"/>
      <c r="Q32" s="13"/>
      <c r="R32" s="11"/>
      <c r="S32" s="11"/>
      <c r="T32" s="11"/>
      <c r="U32" s="11"/>
      <c r="V32" s="19"/>
      <c r="W32" s="11"/>
      <c r="X32" s="11"/>
      <c r="Y32" s="11"/>
      <c r="Z32" s="11"/>
      <c r="AA32" s="11"/>
      <c r="AB32" s="11"/>
      <c r="AC32" s="11"/>
      <c r="AD32" s="11"/>
      <c r="AE32" s="11"/>
      <c r="AF32" s="3"/>
      <c r="AG32" s="2"/>
    </row>
    <row r="33" spans="1:33" ht="12.75" customHeight="1" x14ac:dyDescent="0.2">
      <c r="A33" s="192"/>
      <c r="B33" s="4"/>
      <c r="C33" s="26"/>
      <c r="D33" s="13"/>
      <c r="E33" s="13"/>
      <c r="F33" s="13"/>
      <c r="G33" s="13"/>
      <c r="H33" s="13"/>
      <c r="I33" s="13"/>
      <c r="J33" s="13"/>
      <c r="K33" s="13"/>
      <c r="L33" s="13"/>
      <c r="M33" s="13"/>
      <c r="N33" s="13"/>
      <c r="O33" s="13"/>
      <c r="P33" s="13"/>
      <c r="Q33" s="13"/>
      <c r="R33" s="11"/>
      <c r="S33" s="11"/>
      <c r="T33" s="11"/>
      <c r="U33" s="11"/>
      <c r="V33" s="19"/>
      <c r="W33" s="11"/>
      <c r="X33" s="11"/>
      <c r="Y33" s="11"/>
      <c r="Z33" s="11"/>
      <c r="AA33" s="11"/>
      <c r="AB33" s="11"/>
      <c r="AC33" s="11"/>
      <c r="AD33" s="11"/>
      <c r="AE33" s="11"/>
      <c r="AF33" s="3"/>
      <c r="AG33" s="2"/>
    </row>
    <row r="34" spans="1:33" ht="15.75" customHeight="1" x14ac:dyDescent="0.2">
      <c r="A34" s="192"/>
      <c r="B34" s="4"/>
      <c r="C34" s="26"/>
      <c r="D34" s="13"/>
      <c r="E34" s="13"/>
      <c r="F34" s="13"/>
      <c r="G34" s="13"/>
      <c r="H34" s="13"/>
      <c r="I34" s="13"/>
      <c r="J34" s="13"/>
      <c r="K34" s="13"/>
      <c r="L34" s="13"/>
      <c r="M34" s="13"/>
      <c r="N34" s="13"/>
      <c r="O34" s="13"/>
      <c r="P34" s="13"/>
      <c r="Q34" s="13"/>
      <c r="R34" s="11"/>
      <c r="S34" s="11"/>
      <c r="T34" s="11"/>
      <c r="U34" s="11"/>
      <c r="V34" s="19"/>
      <c r="W34" s="11"/>
      <c r="X34" s="11"/>
      <c r="Y34" s="11"/>
      <c r="Z34" s="11"/>
      <c r="AA34" s="11"/>
      <c r="AB34" s="11"/>
      <c r="AC34" s="11"/>
      <c r="AD34" s="11"/>
      <c r="AE34" s="11"/>
      <c r="AF34" s="3"/>
      <c r="AG34" s="2"/>
    </row>
    <row r="35" spans="1:33" ht="20.25" customHeight="1" x14ac:dyDescent="0.2">
      <c r="A35" s="192"/>
      <c r="B35" s="4"/>
      <c r="C35" s="26"/>
      <c r="D35" s="13"/>
      <c r="E35" s="13"/>
      <c r="F35" s="13"/>
      <c r="G35" s="13"/>
      <c r="H35" s="13"/>
      <c r="I35" s="13"/>
      <c r="J35" s="13"/>
      <c r="K35" s="13"/>
      <c r="L35" s="13"/>
      <c r="M35" s="13"/>
      <c r="N35" s="13"/>
      <c r="O35" s="13"/>
      <c r="P35" s="13"/>
      <c r="Q35" s="13"/>
      <c r="R35" s="11"/>
      <c r="S35" s="11"/>
      <c r="T35" s="11"/>
      <c r="U35" s="11"/>
      <c r="V35" s="19"/>
      <c r="W35" s="11"/>
      <c r="X35" s="11"/>
      <c r="Y35" s="11"/>
      <c r="Z35" s="11"/>
      <c r="AA35" s="11"/>
      <c r="AB35" s="11"/>
      <c r="AC35" s="11"/>
      <c r="AD35" s="11"/>
      <c r="AE35" s="11"/>
      <c r="AF35" s="3"/>
      <c r="AG35" s="2"/>
    </row>
    <row r="36" spans="1:33" ht="15.75" customHeight="1" x14ac:dyDescent="0.2">
      <c r="A36" s="192"/>
      <c r="B36" s="4"/>
      <c r="C36" s="26"/>
      <c r="D36" s="13"/>
      <c r="E36" s="13"/>
      <c r="F36" s="13"/>
      <c r="G36" s="13"/>
      <c r="H36" s="13"/>
      <c r="I36" s="13"/>
      <c r="J36" s="13"/>
      <c r="K36" s="13"/>
      <c r="L36" s="13"/>
      <c r="M36" s="13"/>
      <c r="N36" s="13"/>
      <c r="O36" s="13"/>
      <c r="P36" s="13"/>
      <c r="Q36" s="13"/>
      <c r="R36" s="11"/>
      <c r="S36" s="11"/>
      <c r="T36" s="11"/>
      <c r="U36" s="11"/>
      <c r="V36" s="19"/>
      <c r="W36" s="11"/>
      <c r="X36" s="11"/>
      <c r="Y36" s="11"/>
      <c r="Z36" s="11"/>
      <c r="AA36" s="11"/>
      <c r="AB36" s="11"/>
      <c r="AC36" s="11"/>
      <c r="AD36" s="11"/>
      <c r="AE36" s="11"/>
      <c r="AF36" s="3"/>
      <c r="AG36" s="2"/>
    </row>
    <row r="37" spans="1:33" ht="12.75" customHeight="1" x14ac:dyDescent="0.2">
      <c r="A37" s="192"/>
      <c r="B37" s="4"/>
      <c r="C37" s="26"/>
      <c r="D37" s="13"/>
      <c r="E37" s="13"/>
      <c r="F37" s="13"/>
      <c r="G37" s="13"/>
      <c r="H37" s="13"/>
      <c r="I37" s="13"/>
      <c r="J37" s="13"/>
      <c r="K37" s="13"/>
      <c r="L37" s="13"/>
      <c r="M37" s="13"/>
      <c r="N37" s="13"/>
      <c r="O37" s="13"/>
      <c r="P37" s="13"/>
      <c r="Q37" s="13"/>
      <c r="R37" s="11"/>
      <c r="S37" s="11"/>
      <c r="T37" s="11"/>
      <c r="U37" s="11"/>
      <c r="V37" s="19"/>
      <c r="W37" s="11"/>
      <c r="X37" s="11"/>
      <c r="Y37" s="11"/>
      <c r="Z37" s="11"/>
      <c r="AA37" s="11"/>
      <c r="AB37" s="11"/>
      <c r="AC37" s="11"/>
      <c r="AD37" s="11"/>
      <c r="AE37" s="11"/>
      <c r="AF37" s="3"/>
      <c r="AG37" s="2"/>
    </row>
    <row r="38" spans="1:33" ht="12" customHeight="1" x14ac:dyDescent="0.2">
      <c r="A38" s="192"/>
      <c r="B38" s="4"/>
      <c r="C38" s="26"/>
      <c r="D38" s="13"/>
      <c r="E38" s="13"/>
      <c r="F38" s="13"/>
      <c r="G38" s="13"/>
      <c r="H38" s="13"/>
      <c r="I38" s="13"/>
      <c r="J38" s="13"/>
      <c r="K38" s="13"/>
      <c r="L38" s="13"/>
      <c r="M38" s="13"/>
      <c r="N38" s="13"/>
      <c r="O38" s="13"/>
      <c r="P38" s="13"/>
      <c r="Q38" s="13"/>
      <c r="R38" s="11"/>
      <c r="S38" s="11"/>
      <c r="T38" s="11"/>
      <c r="U38" s="11"/>
      <c r="V38" s="19"/>
      <c r="W38" s="11"/>
      <c r="X38" s="11"/>
      <c r="Y38" s="11"/>
      <c r="Z38" s="11"/>
      <c r="AA38" s="11"/>
      <c r="AB38" s="11"/>
      <c r="AC38" s="11"/>
      <c r="AD38" s="11"/>
      <c r="AE38" s="11"/>
      <c r="AF38" s="3"/>
      <c r="AG38" s="2"/>
    </row>
    <row r="39" spans="1:33" ht="12.75" customHeight="1" x14ac:dyDescent="0.2">
      <c r="A39" s="192"/>
      <c r="B39" s="4"/>
      <c r="C39" s="26"/>
      <c r="D39" s="13"/>
      <c r="E39" s="13"/>
      <c r="F39" s="13"/>
      <c r="G39" s="13"/>
      <c r="H39" s="13"/>
      <c r="I39" s="13"/>
      <c r="J39" s="13"/>
      <c r="K39" s="13"/>
      <c r="L39" s="13"/>
      <c r="M39" s="13"/>
      <c r="N39" s="13"/>
      <c r="O39" s="13"/>
      <c r="P39" s="13"/>
      <c r="Q39" s="13"/>
      <c r="R39" s="11"/>
      <c r="S39" s="11"/>
      <c r="T39" s="11"/>
      <c r="U39" s="11"/>
      <c r="V39" s="19"/>
      <c r="W39" s="11"/>
      <c r="X39" s="11"/>
      <c r="Y39" s="11"/>
      <c r="Z39" s="11"/>
      <c r="AA39" s="11"/>
      <c r="AB39" s="11"/>
      <c r="AC39" s="11"/>
      <c r="AD39" s="11"/>
      <c r="AE39" s="11"/>
      <c r="AF39" s="3"/>
      <c r="AG39" s="2"/>
    </row>
    <row r="40" spans="1:33" ht="12.75" customHeight="1" x14ac:dyDescent="0.2">
      <c r="A40" s="192"/>
      <c r="B40" s="4"/>
      <c r="C40" s="26"/>
      <c r="D40" s="13"/>
      <c r="E40" s="13"/>
      <c r="F40" s="13"/>
      <c r="G40" s="13"/>
      <c r="H40" s="13"/>
      <c r="I40" s="13"/>
      <c r="J40" s="13"/>
      <c r="K40" s="13"/>
      <c r="L40" s="13"/>
      <c r="M40" s="13"/>
      <c r="N40" s="13"/>
      <c r="O40" s="13"/>
      <c r="P40" s="13"/>
      <c r="Q40" s="13"/>
      <c r="R40" s="11"/>
      <c r="S40" s="11"/>
      <c r="T40" s="11"/>
      <c r="U40" s="11"/>
      <c r="V40" s="19"/>
      <c r="W40" s="11"/>
      <c r="X40" s="11"/>
      <c r="Y40" s="11"/>
      <c r="Z40" s="11"/>
      <c r="AA40" s="11"/>
      <c r="AB40" s="11"/>
      <c r="AC40" s="11"/>
      <c r="AD40" s="11"/>
      <c r="AE40" s="11"/>
      <c r="AF40" s="3"/>
      <c r="AG40" s="2"/>
    </row>
    <row r="41" spans="1:33" ht="10.5" customHeight="1" x14ac:dyDescent="0.2">
      <c r="A41" s="192"/>
      <c r="B41" s="4"/>
      <c r="C41" s="26"/>
      <c r="D41" s="13"/>
      <c r="E41" s="13"/>
      <c r="F41" s="13"/>
      <c r="G41" s="13"/>
      <c r="H41" s="13"/>
      <c r="I41" s="13"/>
      <c r="J41" s="13"/>
      <c r="K41" s="13"/>
      <c r="L41" s="13"/>
      <c r="M41" s="13"/>
      <c r="N41" s="13"/>
      <c r="O41" s="13"/>
      <c r="P41" s="13"/>
      <c r="Q41" s="13"/>
      <c r="R41" s="11"/>
      <c r="S41" s="11"/>
      <c r="T41" s="11"/>
      <c r="U41" s="11"/>
      <c r="V41" s="19"/>
      <c r="W41" s="11"/>
      <c r="X41" s="11"/>
      <c r="Y41" s="11"/>
      <c r="Z41" s="11"/>
      <c r="AA41" s="11"/>
      <c r="AB41" s="11"/>
      <c r="AC41" s="11"/>
      <c r="AD41" s="11"/>
      <c r="AE41" s="11"/>
      <c r="AF41" s="3"/>
      <c r="AG41" s="2"/>
    </row>
    <row r="42" spans="1:33" ht="19.5" customHeight="1" x14ac:dyDescent="0.2">
      <c r="A42" s="192"/>
      <c r="B42" s="4"/>
      <c r="C42" s="4"/>
      <c r="D42" s="4"/>
      <c r="E42" s="4"/>
      <c r="F42" s="4"/>
      <c r="G42" s="4"/>
      <c r="H42" s="4"/>
      <c r="I42" s="4"/>
      <c r="J42" s="4"/>
      <c r="K42" s="4"/>
      <c r="L42" s="4"/>
      <c r="M42" s="4"/>
      <c r="N42" s="4"/>
      <c r="O42" s="4"/>
      <c r="P42" s="4"/>
      <c r="Q42" s="4"/>
      <c r="R42" s="34"/>
      <c r="S42" s="34"/>
      <c r="T42" s="4"/>
      <c r="U42" s="4"/>
      <c r="V42" s="4"/>
      <c r="W42" s="4"/>
      <c r="X42" s="4"/>
      <c r="Y42" s="4"/>
      <c r="Z42" s="4"/>
      <c r="AA42" s="4"/>
      <c r="AB42" s="17"/>
      <c r="AC42" s="4"/>
      <c r="AD42" s="17"/>
      <c r="AE42" s="4"/>
      <c r="AF42" s="3"/>
      <c r="AG42" s="2"/>
    </row>
    <row r="43" spans="1:33" ht="9" customHeight="1" x14ac:dyDescent="0.2">
      <c r="A43" s="192"/>
      <c r="B43" s="4"/>
      <c r="C43" s="56"/>
      <c r="D43" s="51"/>
      <c r="E43" s="51"/>
      <c r="F43" s="51"/>
      <c r="G43" s="51"/>
      <c r="H43" s="51"/>
      <c r="I43" s="51"/>
      <c r="J43" s="51"/>
      <c r="K43" s="51"/>
      <c r="L43" s="51"/>
      <c r="M43" s="51"/>
      <c r="N43" s="51"/>
      <c r="O43" s="51"/>
      <c r="P43" s="51"/>
      <c r="Q43" s="51"/>
      <c r="R43" s="57"/>
      <c r="S43" s="57"/>
      <c r="T43" s="57"/>
      <c r="U43" s="57"/>
      <c r="V43" s="57"/>
      <c r="W43" s="57"/>
      <c r="X43" s="57"/>
      <c r="Y43" s="57"/>
      <c r="Z43" s="57"/>
      <c r="AA43" s="57"/>
      <c r="AB43" s="57"/>
      <c r="AC43" s="57"/>
      <c r="AD43" s="57"/>
      <c r="AE43" s="57"/>
      <c r="AF43" s="3"/>
      <c r="AG43" s="2"/>
    </row>
    <row r="44" spans="1:33" ht="3.75" customHeight="1" x14ac:dyDescent="0.2">
      <c r="A44" s="192"/>
      <c r="B44" s="4"/>
      <c r="C44" s="8"/>
      <c r="D44" s="8"/>
      <c r="E44" s="8"/>
      <c r="F44" s="8"/>
      <c r="G44" s="8"/>
      <c r="H44" s="8"/>
      <c r="I44" s="8"/>
      <c r="J44" s="8"/>
      <c r="K44" s="8"/>
      <c r="L44" s="8"/>
      <c r="M44" s="8"/>
      <c r="N44" s="8"/>
      <c r="O44" s="8"/>
      <c r="P44" s="8"/>
      <c r="Q44" s="8"/>
      <c r="R44" s="3"/>
      <c r="S44" s="3"/>
      <c r="T44" s="3"/>
      <c r="U44" s="3"/>
      <c r="V44" s="3"/>
      <c r="W44" s="3"/>
      <c r="X44" s="3"/>
      <c r="Y44" s="3"/>
      <c r="Z44" s="3"/>
      <c r="AA44" s="3"/>
      <c r="AB44" s="3"/>
      <c r="AC44" s="3"/>
      <c r="AD44" s="3"/>
      <c r="AE44" s="3"/>
      <c r="AF44" s="3"/>
      <c r="AG44" s="2"/>
    </row>
    <row r="45" spans="1:33" ht="11.25" customHeight="1" x14ac:dyDescent="0.2">
      <c r="A45" s="192"/>
      <c r="B45" s="4"/>
      <c r="C45" s="8"/>
      <c r="D45" s="8"/>
      <c r="E45" s="10"/>
      <c r="F45" s="1719"/>
      <c r="G45" s="1719"/>
      <c r="H45" s="1719"/>
      <c r="I45" s="1719"/>
      <c r="J45" s="1719"/>
      <c r="K45" s="1719"/>
      <c r="L45" s="1719"/>
      <c r="M45" s="1719"/>
      <c r="N45" s="1719"/>
      <c r="O45" s="1719"/>
      <c r="P45" s="1719"/>
      <c r="Q45" s="1719"/>
      <c r="R45" s="1719"/>
      <c r="S45" s="1719"/>
      <c r="T45" s="1719"/>
      <c r="U45" s="1719"/>
      <c r="V45" s="1719"/>
      <c r="W45" s="10"/>
      <c r="X45" s="1719"/>
      <c r="Y45" s="1719"/>
      <c r="Z45" s="1719"/>
      <c r="AA45" s="1719"/>
      <c r="AB45" s="1719"/>
      <c r="AC45" s="1719"/>
      <c r="AD45" s="1719"/>
      <c r="AE45" s="10"/>
      <c r="AF45" s="4"/>
      <c r="AG45" s="2"/>
    </row>
    <row r="46" spans="1:33" ht="12.75" customHeight="1" x14ac:dyDescent="0.2">
      <c r="A46" s="192"/>
      <c r="B46" s="4"/>
      <c r="C46" s="8"/>
      <c r="D46" s="8"/>
      <c r="E46" s="10"/>
      <c r="F46" s="10"/>
      <c r="G46" s="10"/>
      <c r="H46" s="10"/>
      <c r="I46" s="10"/>
      <c r="J46" s="10"/>
      <c r="K46" s="10"/>
      <c r="L46" s="10"/>
      <c r="M46" s="10"/>
      <c r="N46" s="10"/>
      <c r="O46" s="10"/>
      <c r="P46" s="10"/>
      <c r="Q46" s="10"/>
      <c r="R46" s="10"/>
      <c r="S46" s="10"/>
      <c r="T46" s="10"/>
      <c r="U46" s="10"/>
      <c r="V46" s="10"/>
      <c r="W46" s="10"/>
      <c r="X46" s="10"/>
      <c r="Y46" s="10"/>
      <c r="Z46" s="10"/>
      <c r="AA46" s="10"/>
      <c r="AB46" s="10"/>
      <c r="AC46" s="10"/>
      <c r="AD46" s="10"/>
      <c r="AE46" s="10"/>
      <c r="AF46" s="3"/>
      <c r="AG46" s="2"/>
    </row>
    <row r="47" spans="1:33" ht="6" customHeight="1" x14ac:dyDescent="0.2">
      <c r="A47" s="192"/>
      <c r="B47" s="4"/>
      <c r="C47" s="8"/>
      <c r="D47" s="8"/>
      <c r="E47" s="10"/>
      <c r="F47" s="10"/>
      <c r="G47" s="10"/>
      <c r="H47" s="10"/>
      <c r="I47" s="10"/>
      <c r="J47" s="10"/>
      <c r="K47" s="10"/>
      <c r="L47" s="10"/>
      <c r="M47" s="10"/>
      <c r="N47" s="10"/>
      <c r="O47" s="10"/>
      <c r="P47" s="10"/>
      <c r="Q47" s="10"/>
      <c r="R47" s="10"/>
      <c r="S47" s="10"/>
      <c r="T47" s="10"/>
      <c r="U47" s="10"/>
      <c r="V47" s="10"/>
      <c r="W47" s="10"/>
      <c r="X47" s="10"/>
      <c r="Y47" s="10"/>
      <c r="Z47" s="10"/>
      <c r="AA47" s="10"/>
      <c r="AB47" s="10"/>
      <c r="AC47" s="10"/>
      <c r="AD47" s="10"/>
      <c r="AE47" s="10"/>
      <c r="AF47" s="3"/>
      <c r="AG47" s="2"/>
    </row>
    <row r="48" spans="1:33" s="30" customFormat="1" ht="12" customHeight="1" x14ac:dyDescent="0.2">
      <c r="A48" s="322"/>
      <c r="B48" s="28"/>
      <c r="C48" s="35"/>
      <c r="D48" s="29"/>
      <c r="E48" s="37"/>
      <c r="F48" s="37"/>
      <c r="G48" s="37"/>
      <c r="H48" s="37"/>
      <c r="I48" s="37"/>
      <c r="J48" s="37"/>
      <c r="K48" s="37"/>
      <c r="L48" s="37"/>
      <c r="M48" s="37"/>
      <c r="N48" s="37"/>
      <c r="O48" s="37"/>
      <c r="P48" s="37"/>
      <c r="Q48" s="37"/>
      <c r="R48" s="37"/>
      <c r="S48" s="37"/>
      <c r="T48" s="37"/>
      <c r="U48" s="37"/>
      <c r="V48" s="37"/>
      <c r="W48" s="37"/>
      <c r="X48" s="37"/>
      <c r="Y48" s="37"/>
      <c r="Z48" s="37"/>
      <c r="AA48" s="37"/>
      <c r="AB48" s="37"/>
      <c r="AC48" s="37"/>
      <c r="AD48" s="37"/>
      <c r="AE48" s="37"/>
      <c r="AF48" s="44"/>
      <c r="AG48" s="27"/>
    </row>
    <row r="49" spans="1:33" ht="10.5" customHeight="1" x14ac:dyDescent="0.2">
      <c r="A49" s="192"/>
      <c r="B49" s="4"/>
      <c r="C49" s="26"/>
      <c r="D49" s="13"/>
      <c r="E49" s="53"/>
      <c r="F49" s="43"/>
      <c r="G49" s="43"/>
      <c r="H49" s="43"/>
      <c r="I49" s="43"/>
      <c r="J49" s="43"/>
      <c r="K49" s="43"/>
      <c r="L49" s="43"/>
      <c r="M49" s="43"/>
      <c r="N49" s="43"/>
      <c r="O49" s="43"/>
      <c r="P49" s="43"/>
      <c r="Q49" s="43"/>
      <c r="R49" s="43"/>
      <c r="S49" s="43"/>
      <c r="T49" s="43"/>
      <c r="U49" s="43"/>
      <c r="V49" s="43"/>
      <c r="W49" s="43"/>
      <c r="X49" s="43"/>
      <c r="Y49" s="43"/>
      <c r="Z49" s="43"/>
      <c r="AA49" s="43"/>
      <c r="AB49" s="43"/>
      <c r="AC49" s="43"/>
      <c r="AD49" s="43"/>
      <c r="AE49" s="53"/>
      <c r="AF49" s="3"/>
      <c r="AG49" s="2"/>
    </row>
    <row r="50" spans="1:33" ht="12" customHeight="1" x14ac:dyDescent="0.2">
      <c r="A50" s="192"/>
      <c r="B50" s="4"/>
      <c r="C50" s="26"/>
      <c r="D50" s="13"/>
      <c r="E50" s="53"/>
      <c r="F50" s="43"/>
      <c r="G50" s="43"/>
      <c r="H50" s="43"/>
      <c r="I50" s="43"/>
      <c r="J50" s="43"/>
      <c r="K50" s="43"/>
      <c r="L50" s="43"/>
      <c r="M50" s="43"/>
      <c r="N50" s="43"/>
      <c r="O50" s="43"/>
      <c r="P50" s="43"/>
      <c r="Q50" s="43"/>
      <c r="R50" s="43"/>
      <c r="S50" s="43"/>
      <c r="T50" s="43"/>
      <c r="U50" s="43"/>
      <c r="V50" s="43"/>
      <c r="W50" s="43"/>
      <c r="X50" s="43"/>
      <c r="Y50" s="43"/>
      <c r="Z50" s="43"/>
      <c r="AA50" s="43"/>
      <c r="AB50" s="43"/>
      <c r="AC50" s="43"/>
      <c r="AD50" s="43"/>
      <c r="AE50" s="53"/>
      <c r="AF50" s="3"/>
      <c r="AG50" s="2"/>
    </row>
    <row r="51" spans="1:33" ht="12" customHeight="1" x14ac:dyDescent="0.2">
      <c r="A51" s="192"/>
      <c r="B51" s="4"/>
      <c r="C51" s="26"/>
      <c r="D51" s="13"/>
      <c r="E51" s="53"/>
      <c r="F51" s="43"/>
      <c r="G51" s="43"/>
      <c r="H51" s="43"/>
      <c r="I51" s="43"/>
      <c r="J51" s="43"/>
      <c r="K51" s="43"/>
      <c r="L51" s="43"/>
      <c r="M51" s="43"/>
      <c r="N51" s="43"/>
      <c r="O51" s="43"/>
      <c r="P51" s="43"/>
      <c r="Q51" s="43"/>
      <c r="R51" s="43"/>
      <c r="S51" s="43"/>
      <c r="T51" s="43"/>
      <c r="U51" s="43"/>
      <c r="V51" s="43"/>
      <c r="W51" s="43"/>
      <c r="X51" s="43"/>
      <c r="Y51" s="43"/>
      <c r="Z51" s="43"/>
      <c r="AA51" s="43"/>
      <c r="AB51" s="43"/>
      <c r="AC51" s="43"/>
      <c r="AD51" s="43"/>
      <c r="AE51" s="53"/>
      <c r="AF51" s="3"/>
      <c r="AG51" s="2"/>
    </row>
    <row r="52" spans="1:33" ht="12" customHeight="1" x14ac:dyDescent="0.2">
      <c r="A52" s="192"/>
      <c r="B52" s="4"/>
      <c r="C52" s="26"/>
      <c r="D52" s="13"/>
      <c r="E52" s="53"/>
      <c r="F52" s="43"/>
      <c r="G52" s="43"/>
      <c r="H52" s="43"/>
      <c r="I52" s="43"/>
      <c r="J52" s="43"/>
      <c r="K52" s="43"/>
      <c r="L52" s="43"/>
      <c r="M52" s="43"/>
      <c r="N52" s="43"/>
      <c r="O52" s="43"/>
      <c r="P52" s="43"/>
      <c r="Q52" s="43"/>
      <c r="R52" s="43"/>
      <c r="S52" s="43"/>
      <c r="T52" s="43"/>
      <c r="U52" s="43"/>
      <c r="V52" s="43"/>
      <c r="W52" s="43"/>
      <c r="X52" s="43"/>
      <c r="Y52" s="43"/>
      <c r="Z52" s="43"/>
      <c r="AA52" s="43"/>
      <c r="AB52" s="43"/>
      <c r="AC52" s="43"/>
      <c r="AD52" s="43"/>
      <c r="AE52" s="53"/>
      <c r="AF52" s="3"/>
      <c r="AG52" s="2"/>
    </row>
    <row r="53" spans="1:33" ht="12" customHeight="1" x14ac:dyDescent="0.2">
      <c r="A53" s="192"/>
      <c r="B53" s="4"/>
      <c r="C53" s="26"/>
      <c r="D53" s="13"/>
      <c r="E53" s="53"/>
      <c r="F53" s="43"/>
      <c r="G53" s="43"/>
      <c r="H53" s="43"/>
      <c r="I53" s="43"/>
      <c r="J53" s="43"/>
      <c r="K53" s="43"/>
      <c r="L53" s="43"/>
      <c r="M53" s="43"/>
      <c r="N53" s="43"/>
      <c r="O53" s="43"/>
      <c r="P53" s="43"/>
      <c r="Q53" s="43"/>
      <c r="R53" s="43"/>
      <c r="S53" s="43"/>
      <c r="T53" s="43"/>
      <c r="U53" s="43"/>
      <c r="V53" s="43"/>
      <c r="W53" s="43"/>
      <c r="X53" s="43"/>
      <c r="Y53" s="43"/>
      <c r="Z53" s="43"/>
      <c r="AA53" s="43"/>
      <c r="AB53" s="43"/>
      <c r="AC53" s="43"/>
      <c r="AD53" s="43"/>
      <c r="AE53" s="53"/>
      <c r="AF53" s="3"/>
      <c r="AG53" s="2"/>
    </row>
    <row r="54" spans="1:33" ht="12" customHeight="1" x14ac:dyDescent="0.2">
      <c r="A54" s="192"/>
      <c r="B54" s="4"/>
      <c r="C54" s="26"/>
      <c r="D54" s="13"/>
      <c r="E54" s="53"/>
      <c r="F54" s="43"/>
      <c r="G54" s="43"/>
      <c r="H54" s="43"/>
      <c r="I54" s="43"/>
      <c r="J54" s="43"/>
      <c r="K54" s="43"/>
      <c r="L54" s="43"/>
      <c r="M54" s="43"/>
      <c r="N54" s="43"/>
      <c r="O54" s="43"/>
      <c r="P54" s="43"/>
      <c r="Q54" s="43"/>
      <c r="R54" s="43"/>
      <c r="S54" s="43"/>
      <c r="T54" s="43"/>
      <c r="U54" s="43"/>
      <c r="V54" s="43"/>
      <c r="W54" s="43"/>
      <c r="X54" s="43"/>
      <c r="Y54" s="43"/>
      <c r="Z54" s="43"/>
      <c r="AA54" s="43"/>
      <c r="AB54" s="43"/>
      <c r="AC54" s="43"/>
      <c r="AD54" s="43"/>
      <c r="AE54" s="53"/>
      <c r="AF54" s="3"/>
      <c r="AG54" s="2"/>
    </row>
    <row r="55" spans="1:33" ht="12" customHeight="1" x14ac:dyDescent="0.2">
      <c r="A55" s="192"/>
      <c r="B55" s="4"/>
      <c r="C55" s="26"/>
      <c r="D55" s="13"/>
      <c r="E55" s="53"/>
      <c r="F55" s="43"/>
      <c r="G55" s="43"/>
      <c r="H55" s="43"/>
      <c r="I55" s="43"/>
      <c r="J55" s="43"/>
      <c r="K55" s="43"/>
      <c r="L55" s="43"/>
      <c r="M55" s="43"/>
      <c r="N55" s="43"/>
      <c r="O55" s="43"/>
      <c r="P55" s="43"/>
      <c r="Q55" s="43"/>
      <c r="R55" s="43"/>
      <c r="S55" s="43"/>
      <c r="T55" s="43"/>
      <c r="U55" s="43"/>
      <c r="V55" s="43"/>
      <c r="W55" s="43"/>
      <c r="X55" s="43"/>
      <c r="Y55" s="43"/>
      <c r="Z55" s="43"/>
      <c r="AA55" s="43"/>
      <c r="AB55" s="43"/>
      <c r="AC55" s="43"/>
      <c r="AD55" s="43"/>
      <c r="AE55" s="53"/>
      <c r="AF55" s="3"/>
      <c r="AG55" s="2"/>
    </row>
    <row r="56" spans="1:33" ht="12" customHeight="1" x14ac:dyDescent="0.2">
      <c r="A56" s="192"/>
      <c r="B56" s="4"/>
      <c r="C56" s="26"/>
      <c r="D56" s="13"/>
      <c r="E56" s="53"/>
      <c r="F56" s="43"/>
      <c r="G56" s="43"/>
      <c r="H56" s="43"/>
      <c r="I56" s="43"/>
      <c r="J56" s="43"/>
      <c r="K56" s="43"/>
      <c r="L56" s="43"/>
      <c r="M56" s="43"/>
      <c r="N56" s="43"/>
      <c r="O56" s="43"/>
      <c r="P56" s="43"/>
      <c r="Q56" s="43"/>
      <c r="R56" s="43"/>
      <c r="S56" s="43"/>
      <c r="T56" s="43"/>
      <c r="U56" s="43"/>
      <c r="V56" s="43"/>
      <c r="W56" s="43"/>
      <c r="X56" s="43"/>
      <c r="Y56" s="43"/>
      <c r="Z56" s="43"/>
      <c r="AA56" s="43"/>
      <c r="AB56" s="43"/>
      <c r="AC56" s="43"/>
      <c r="AD56" s="43"/>
      <c r="AE56" s="53"/>
      <c r="AF56" s="3"/>
      <c r="AG56" s="2"/>
    </row>
    <row r="57" spans="1:33" ht="12" customHeight="1" x14ac:dyDescent="0.2">
      <c r="A57" s="192"/>
      <c r="B57" s="4"/>
      <c r="C57" s="26"/>
      <c r="D57" s="13"/>
      <c r="E57" s="53"/>
      <c r="F57" s="43"/>
      <c r="G57" s="43"/>
      <c r="H57" s="43"/>
      <c r="I57" s="43"/>
      <c r="J57" s="43"/>
      <c r="K57" s="43"/>
      <c r="L57" s="43"/>
      <c r="M57" s="43"/>
      <c r="N57" s="43"/>
      <c r="O57" s="43"/>
      <c r="P57" s="43"/>
      <c r="Q57" s="43"/>
      <c r="R57" s="43"/>
      <c r="S57" s="43"/>
      <c r="T57" s="43"/>
      <c r="U57" s="43"/>
      <c r="V57" s="43"/>
      <c r="W57" s="43"/>
      <c r="X57" s="43"/>
      <c r="Y57" s="43"/>
      <c r="Z57" s="43"/>
      <c r="AA57" s="43"/>
      <c r="AB57" s="43"/>
      <c r="AC57" s="43"/>
      <c r="AD57" s="43"/>
      <c r="AE57" s="53"/>
      <c r="AF57" s="3"/>
      <c r="AG57" s="2"/>
    </row>
    <row r="58" spans="1:33" ht="12" customHeight="1" x14ac:dyDescent="0.2">
      <c r="A58" s="192"/>
      <c r="B58" s="4"/>
      <c r="C58" s="26"/>
      <c r="D58" s="13"/>
      <c r="E58" s="53"/>
      <c r="F58" s="43"/>
      <c r="G58" s="43"/>
      <c r="H58" s="43"/>
      <c r="I58" s="43"/>
      <c r="J58" s="43"/>
      <c r="K58" s="43"/>
      <c r="L58" s="43"/>
      <c r="M58" s="43"/>
      <c r="N58" s="43"/>
      <c r="O58" s="43"/>
      <c r="P58" s="43"/>
      <c r="Q58" s="43"/>
      <c r="R58" s="43"/>
      <c r="S58" s="43"/>
      <c r="T58" s="43"/>
      <c r="U58" s="43"/>
      <c r="V58" s="43"/>
      <c r="W58" s="43"/>
      <c r="X58" s="43"/>
      <c r="Y58" s="43"/>
      <c r="Z58" s="43"/>
      <c r="AA58" s="43"/>
      <c r="AB58" s="43"/>
      <c r="AC58" s="43"/>
      <c r="AD58" s="43"/>
      <c r="AE58" s="53"/>
      <c r="AF58" s="3"/>
      <c r="AG58" s="2"/>
    </row>
    <row r="59" spans="1:33" ht="12" customHeight="1" x14ac:dyDescent="0.2">
      <c r="A59" s="192"/>
      <c r="B59" s="4"/>
      <c r="C59" s="26"/>
      <c r="D59" s="13"/>
      <c r="E59" s="53"/>
      <c r="F59" s="43"/>
      <c r="G59" s="43"/>
      <c r="H59" s="43"/>
      <c r="I59" s="43"/>
      <c r="J59" s="43"/>
      <c r="K59" s="43"/>
      <c r="L59" s="43"/>
      <c r="M59" s="43"/>
      <c r="N59" s="43"/>
      <c r="O59" s="43"/>
      <c r="P59" s="43"/>
      <c r="Q59" s="43"/>
      <c r="R59" s="43"/>
      <c r="S59" s="43"/>
      <c r="T59" s="43"/>
      <c r="U59" s="43"/>
      <c r="V59" s="43"/>
      <c r="W59" s="43"/>
      <c r="X59" s="43"/>
      <c r="Y59" s="43"/>
      <c r="Z59" s="43"/>
      <c r="AA59" s="43"/>
      <c r="AB59" s="43"/>
      <c r="AC59" s="43"/>
      <c r="AD59" s="43"/>
      <c r="AE59" s="53"/>
      <c r="AF59" s="3"/>
      <c r="AG59" s="2"/>
    </row>
    <row r="60" spans="1:33" ht="12" customHeight="1" x14ac:dyDescent="0.2">
      <c r="A60" s="192"/>
      <c r="B60" s="4"/>
      <c r="C60" s="26"/>
      <c r="D60" s="13"/>
      <c r="E60" s="53"/>
      <c r="F60" s="43"/>
      <c r="G60" s="43"/>
      <c r="H60" s="43"/>
      <c r="I60" s="43"/>
      <c r="J60" s="43"/>
      <c r="K60" s="43"/>
      <c r="L60" s="43"/>
      <c r="M60" s="43"/>
      <c r="N60" s="43"/>
      <c r="O60" s="43"/>
      <c r="P60" s="43"/>
      <c r="Q60" s="43"/>
      <c r="R60" s="43"/>
      <c r="S60" s="43"/>
      <c r="T60" s="43"/>
      <c r="U60" s="43"/>
      <c r="V60" s="43"/>
      <c r="W60" s="43"/>
      <c r="X60" s="43"/>
      <c r="Y60" s="43"/>
      <c r="Z60" s="43"/>
      <c r="AA60" s="43"/>
      <c r="AB60" s="43"/>
      <c r="AC60" s="43"/>
      <c r="AD60" s="43"/>
      <c r="AE60" s="53"/>
      <c r="AF60" s="3"/>
      <c r="AG60" s="2"/>
    </row>
    <row r="61" spans="1:33" ht="12" customHeight="1" x14ac:dyDescent="0.2">
      <c r="A61" s="192"/>
      <c r="B61" s="4"/>
      <c r="C61" s="26"/>
      <c r="D61" s="13"/>
      <c r="E61" s="53"/>
      <c r="F61" s="43"/>
      <c r="G61" s="43"/>
      <c r="H61" s="43"/>
      <c r="I61" s="43"/>
      <c r="J61" s="43"/>
      <c r="K61" s="43"/>
      <c r="L61" s="43"/>
      <c r="M61" s="43"/>
      <c r="N61" s="43"/>
      <c r="O61" s="43"/>
      <c r="P61" s="43"/>
      <c r="Q61" s="43"/>
      <c r="R61" s="43"/>
      <c r="S61" s="43"/>
      <c r="T61" s="43"/>
      <c r="U61" s="43"/>
      <c r="V61" s="43"/>
      <c r="W61" s="43"/>
      <c r="X61" s="43"/>
      <c r="Y61" s="43"/>
      <c r="Z61" s="43"/>
      <c r="AA61" s="43"/>
      <c r="AB61" s="43"/>
      <c r="AC61" s="43"/>
      <c r="AD61" s="43"/>
      <c r="AE61" s="53"/>
      <c r="AF61" s="3"/>
      <c r="AG61" s="2"/>
    </row>
    <row r="62" spans="1:33" ht="12" customHeight="1" x14ac:dyDescent="0.2">
      <c r="A62" s="192"/>
      <c r="B62" s="4"/>
      <c r="C62" s="26"/>
      <c r="D62" s="13"/>
      <c r="E62" s="53"/>
      <c r="F62" s="43"/>
      <c r="G62" s="43"/>
      <c r="H62" s="43"/>
      <c r="I62" s="43"/>
      <c r="J62" s="43"/>
      <c r="K62" s="43"/>
      <c r="L62" s="43"/>
      <c r="M62" s="43"/>
      <c r="N62" s="43"/>
      <c r="O62" s="43"/>
      <c r="P62" s="43"/>
      <c r="Q62" s="43"/>
      <c r="R62" s="43"/>
      <c r="S62" s="43"/>
      <c r="T62" s="43"/>
      <c r="U62" s="43"/>
      <c r="V62" s="43"/>
      <c r="W62" s="43"/>
      <c r="X62" s="43"/>
      <c r="Y62" s="43"/>
      <c r="Z62" s="43"/>
      <c r="AA62" s="43"/>
      <c r="AB62" s="43"/>
      <c r="AC62" s="43"/>
      <c r="AD62" s="43"/>
      <c r="AE62" s="53"/>
      <c r="AF62" s="3"/>
      <c r="AG62" s="2"/>
    </row>
    <row r="63" spans="1:33" ht="12" customHeight="1" x14ac:dyDescent="0.2">
      <c r="A63" s="192"/>
      <c r="B63" s="4"/>
      <c r="C63" s="26"/>
      <c r="D63" s="13"/>
      <c r="E63" s="53"/>
      <c r="F63" s="43"/>
      <c r="G63" s="43"/>
      <c r="H63" s="43"/>
      <c r="I63" s="43"/>
      <c r="J63" s="43"/>
      <c r="K63" s="43"/>
      <c r="L63" s="43"/>
      <c r="M63" s="43"/>
      <c r="N63" s="43"/>
      <c r="O63" s="43"/>
      <c r="P63" s="43"/>
      <c r="Q63" s="43"/>
      <c r="R63" s="43"/>
      <c r="S63" s="43"/>
      <c r="T63" s="43"/>
      <c r="U63" s="43"/>
      <c r="V63" s="43"/>
      <c r="W63" s="43"/>
      <c r="X63" s="43"/>
      <c r="Y63" s="43"/>
      <c r="Z63" s="43"/>
      <c r="AA63" s="43"/>
      <c r="AB63" s="43"/>
      <c r="AC63" s="43"/>
      <c r="AD63" s="43"/>
      <c r="AE63" s="53"/>
      <c r="AF63" s="3"/>
      <c r="AG63" s="2"/>
    </row>
    <row r="64" spans="1:33" ht="12" customHeight="1" x14ac:dyDescent="0.2">
      <c r="A64" s="192"/>
      <c r="B64" s="4"/>
      <c r="C64" s="26"/>
      <c r="D64" s="13"/>
      <c r="E64" s="53"/>
      <c r="F64" s="43"/>
      <c r="G64" s="43"/>
      <c r="H64" s="43"/>
      <c r="I64" s="43"/>
      <c r="J64" s="43"/>
      <c r="K64" s="43"/>
      <c r="L64" s="43"/>
      <c r="M64" s="43"/>
      <c r="N64" s="43"/>
      <c r="O64" s="43"/>
      <c r="P64" s="43"/>
      <c r="Q64" s="43"/>
      <c r="R64" s="43"/>
      <c r="S64" s="43"/>
      <c r="T64" s="43"/>
      <c r="U64" s="43"/>
      <c r="V64" s="43"/>
      <c r="W64" s="43"/>
      <c r="X64" s="43"/>
      <c r="Y64" s="43"/>
      <c r="Z64" s="43"/>
      <c r="AA64" s="43"/>
      <c r="AB64" s="43"/>
      <c r="AC64" s="43"/>
      <c r="AD64" s="43"/>
      <c r="AE64" s="53"/>
      <c r="AF64" s="3"/>
      <c r="AG64" s="2"/>
    </row>
    <row r="65" spans="1:33" ht="12" customHeight="1" x14ac:dyDescent="0.2">
      <c r="A65" s="192"/>
      <c r="B65" s="4"/>
      <c r="C65" s="26"/>
      <c r="D65" s="13"/>
      <c r="E65" s="53"/>
      <c r="F65" s="43"/>
      <c r="G65" s="43"/>
      <c r="H65" s="43"/>
      <c r="I65" s="43"/>
      <c r="J65" s="43"/>
      <c r="K65" s="43"/>
      <c r="L65" s="43"/>
      <c r="M65" s="43"/>
      <c r="N65" s="43"/>
      <c r="O65" s="43"/>
      <c r="P65" s="43"/>
      <c r="Q65" s="43"/>
      <c r="R65" s="43"/>
      <c r="S65" s="43"/>
      <c r="T65" s="43"/>
      <c r="U65" s="43"/>
      <c r="V65" s="43"/>
      <c r="W65" s="43"/>
      <c r="X65" s="43"/>
      <c r="Y65" s="43"/>
      <c r="Z65" s="43"/>
      <c r="AA65" s="43"/>
      <c r="AB65" s="43"/>
      <c r="AC65" s="43"/>
      <c r="AD65" s="43"/>
      <c r="AE65" s="53"/>
      <c r="AF65" s="3"/>
      <c r="AG65" s="2"/>
    </row>
    <row r="66" spans="1:33" ht="12" customHeight="1" x14ac:dyDescent="0.2">
      <c r="A66" s="192"/>
      <c r="B66" s="4"/>
      <c r="C66" s="26"/>
      <c r="D66" s="13"/>
      <c r="E66" s="53"/>
      <c r="F66" s="43"/>
      <c r="G66" s="43"/>
      <c r="H66" s="43"/>
      <c r="I66" s="43"/>
      <c r="J66" s="43"/>
      <c r="K66" s="43"/>
      <c r="L66" s="43"/>
      <c r="M66" s="43"/>
      <c r="N66" s="43"/>
      <c r="O66" s="43"/>
      <c r="P66" s="43"/>
      <c r="Q66" s="43"/>
      <c r="R66" s="43"/>
      <c r="S66" s="43"/>
      <c r="T66" s="43"/>
      <c r="U66" s="43"/>
      <c r="V66" s="43"/>
      <c r="W66" s="43"/>
      <c r="X66" s="43"/>
      <c r="Y66" s="43"/>
      <c r="Z66" s="43"/>
      <c r="AA66" s="43"/>
      <c r="AB66" s="43"/>
      <c r="AC66" s="43"/>
      <c r="AD66" s="43"/>
      <c r="AE66" s="53"/>
      <c r="AF66" s="3"/>
      <c r="AG66" s="2"/>
    </row>
    <row r="67" spans="1:33" ht="12" customHeight="1" x14ac:dyDescent="0.2">
      <c r="A67" s="192"/>
      <c r="B67" s="4"/>
      <c r="C67" s="26"/>
      <c r="D67" s="13"/>
      <c r="E67" s="53"/>
      <c r="F67" s="43"/>
      <c r="G67" s="43"/>
      <c r="H67" s="43"/>
      <c r="I67" s="43"/>
      <c r="J67" s="43"/>
      <c r="K67" s="43"/>
      <c r="L67" s="43"/>
      <c r="M67" s="43"/>
      <c r="N67" s="43"/>
      <c r="O67" s="43"/>
      <c r="P67" s="43"/>
      <c r="Q67" s="43"/>
      <c r="R67" s="43"/>
      <c r="S67" s="43"/>
      <c r="T67" s="43"/>
      <c r="U67" s="43"/>
      <c r="V67" s="43"/>
      <c r="W67" s="43"/>
      <c r="X67" s="43"/>
      <c r="Y67" s="43"/>
      <c r="Z67" s="43"/>
      <c r="AA67" s="43"/>
      <c r="AB67" s="43"/>
      <c r="AC67" s="43"/>
      <c r="AD67" s="43"/>
      <c r="AE67" s="53"/>
      <c r="AF67" s="3"/>
      <c r="AG67" s="2"/>
    </row>
    <row r="68" spans="1:33" ht="12" customHeight="1" x14ac:dyDescent="0.2">
      <c r="A68" s="192"/>
      <c r="B68" s="4"/>
      <c r="C68" s="26"/>
      <c r="D68" s="13"/>
      <c r="E68" s="53"/>
      <c r="F68" s="43"/>
      <c r="G68" s="43"/>
      <c r="H68" s="43"/>
      <c r="I68" s="43"/>
      <c r="J68" s="43"/>
      <c r="K68" s="43"/>
      <c r="L68" s="43"/>
      <c r="M68" s="43"/>
      <c r="N68" s="43"/>
      <c r="O68" s="43"/>
      <c r="P68" s="43"/>
      <c r="Q68" s="43"/>
      <c r="R68" s="43"/>
      <c r="S68" s="43"/>
      <c r="T68" s="43"/>
      <c r="U68" s="43"/>
      <c r="V68" s="43"/>
      <c r="W68" s="43"/>
      <c r="X68" s="43"/>
      <c r="Y68" s="43"/>
      <c r="Z68" s="43"/>
      <c r="AA68" s="43"/>
      <c r="AB68" s="43"/>
      <c r="AC68" s="43"/>
      <c r="AD68" s="43"/>
      <c r="AE68" s="53"/>
      <c r="AF68" s="3"/>
      <c r="AG68" s="4"/>
    </row>
    <row r="69" spans="1:33" s="47" customFormat="1" ht="9" customHeight="1" x14ac:dyDescent="0.15">
      <c r="A69" s="323"/>
      <c r="B69" s="46"/>
      <c r="C69" s="49"/>
      <c r="D69" s="20"/>
      <c r="E69" s="50"/>
      <c r="F69" s="50"/>
      <c r="G69" s="50"/>
      <c r="H69" s="54"/>
      <c r="I69" s="54"/>
      <c r="J69" s="54"/>
      <c r="K69" s="54"/>
      <c r="L69" s="54"/>
      <c r="M69" s="54"/>
      <c r="N69" s="54"/>
      <c r="O69" s="54"/>
      <c r="P69" s="54"/>
      <c r="Q69" s="54"/>
      <c r="R69" s="54"/>
      <c r="S69" s="54"/>
      <c r="T69" s="54"/>
      <c r="U69" s="54"/>
      <c r="V69" s="54"/>
      <c r="W69" s="54"/>
      <c r="X69" s="54"/>
      <c r="Y69" s="54"/>
      <c r="Z69" s="54"/>
      <c r="AA69" s="54"/>
      <c r="AB69" s="54"/>
      <c r="AC69" s="54"/>
      <c r="AD69" s="54"/>
      <c r="AE69" s="54"/>
      <c r="AF69" s="46"/>
      <c r="AG69" s="46"/>
    </row>
    <row r="70" spans="1:33" ht="11.25" customHeight="1" x14ac:dyDescent="0.2">
      <c r="A70" s="192"/>
      <c r="B70" s="1"/>
      <c r="C70" s="25"/>
      <c r="D70" s="13"/>
      <c r="E70" s="55"/>
      <c r="F70" s="55"/>
      <c r="G70" s="55"/>
      <c r="H70" s="55"/>
      <c r="I70" s="55"/>
      <c r="J70" s="55"/>
      <c r="K70" s="55"/>
      <c r="L70" s="55"/>
      <c r="M70" s="55"/>
      <c r="N70" s="55"/>
      <c r="O70" s="55"/>
      <c r="P70" s="55"/>
      <c r="Q70" s="55"/>
      <c r="R70" s="55"/>
      <c r="S70" s="55"/>
      <c r="T70" s="55"/>
      <c r="U70" s="55"/>
      <c r="V70" s="54"/>
      <c r="W70" s="55"/>
      <c r="X70" s="55"/>
      <c r="Y70" s="55"/>
      <c r="Z70" s="55"/>
      <c r="AA70" s="55"/>
      <c r="AB70" s="55"/>
      <c r="AC70" s="55"/>
      <c r="AD70" s="55"/>
      <c r="AE70" s="55"/>
      <c r="AF70" s="3"/>
      <c r="AG70" s="4"/>
    </row>
    <row r="71" spans="1:33" ht="13.5" customHeight="1" x14ac:dyDescent="0.2">
      <c r="A71" s="192"/>
      <c r="B71" s="326">
        <v>22</v>
      </c>
      <c r="C71" s="1720">
        <v>42644</v>
      </c>
      <c r="D71" s="1721"/>
      <c r="E71" s="1721"/>
      <c r="F71" s="1721"/>
      <c r="G71" s="1717"/>
      <c r="H71" s="1718"/>
      <c r="I71" s="4"/>
      <c r="J71" s="4"/>
      <c r="K71" s="4"/>
      <c r="L71" s="4"/>
      <c r="M71" s="4"/>
      <c r="N71" s="4"/>
      <c r="O71" s="4"/>
      <c r="P71" s="4"/>
      <c r="Q71" s="4"/>
      <c r="R71" s="4"/>
      <c r="S71" s="4"/>
      <c r="T71" s="4"/>
      <c r="U71" s="4"/>
      <c r="V71" s="54"/>
      <c r="W71" s="4"/>
      <c r="X71" s="4"/>
      <c r="Y71" s="4"/>
      <c r="Z71" s="4"/>
      <c r="AA71" s="4"/>
      <c r="AB71" s="4"/>
      <c r="AC71" s="4"/>
      <c r="AD71" s="4"/>
      <c r="AE71" s="4"/>
      <c r="AF71" s="4"/>
      <c r="AG71" s="4"/>
    </row>
  </sheetData>
  <customSheetViews>
    <customSheetView guid="{87E9DA1B-1CEB-458D-87A5-C4E38BAE485A}" showPageBreaks="1" printArea="1" hiddenRows="1" topLeftCell="A34">
      <selection activeCell="EW151" sqref="EW151:FA155"/>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hiddenRows="1" topLeftCell="A34">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D8E90C30-C61D-40A7-989F-8651AA8E91E2}" hiddenRows="1" topLeftCell="A34">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9">
    <mergeCell ref="X1:AF1"/>
    <mergeCell ref="G71:H71"/>
    <mergeCell ref="B2:D2"/>
    <mergeCell ref="F45:V45"/>
    <mergeCell ref="F6:V6"/>
    <mergeCell ref="C71:F71"/>
    <mergeCell ref="X6:AD6"/>
    <mergeCell ref="X45:AD45"/>
    <mergeCell ref="F5:L5"/>
  </mergeCells>
  <phoneticPr fontId="6"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lha23" enableFormatConditionsCalculation="0">
    <tabColor indexed="55"/>
  </sheetPr>
  <dimension ref="A1:AG73"/>
  <sheetViews>
    <sheetView topLeftCell="A55" workbookViewId="0">
      <selection activeCell="AI65" sqref="AI65"/>
    </sheetView>
  </sheetViews>
  <sheetFormatPr defaultRowHeight="12.75" x14ac:dyDescent="0.2"/>
  <cols>
    <col min="1" max="1" width="1" customWidth="1"/>
    <col min="2" max="2" width="2.5703125" customWidth="1"/>
    <col min="3" max="3" width="3" customWidth="1"/>
    <col min="4" max="4" width="9.85546875" customWidth="1"/>
    <col min="5" max="5" width="0.5703125" customWidth="1"/>
    <col min="6" max="6" width="5.85546875" customWidth="1"/>
    <col min="7" max="7" width="0.5703125" customWidth="1"/>
    <col min="8" max="8" width="5.85546875" customWidth="1"/>
    <col min="9" max="9" width="0.5703125" customWidth="1"/>
    <col min="10" max="10" width="5.7109375" customWidth="1"/>
    <col min="11" max="11" width="0.5703125" customWidth="1"/>
    <col min="12" max="12" width="5.5703125" customWidth="1"/>
    <col min="13" max="13" width="0.42578125" customWidth="1"/>
    <col min="14" max="14" width="5.7109375" customWidth="1"/>
    <col min="15" max="15" width="0.5703125" customWidth="1"/>
    <col min="16" max="16" width="5.7109375" customWidth="1"/>
    <col min="17" max="17" width="0.5703125" customWidth="1"/>
    <col min="18" max="18" width="5.7109375" customWidth="1"/>
    <col min="19" max="19" width="0.5703125" customWidth="1"/>
    <col min="20" max="20" width="5.7109375" customWidth="1"/>
    <col min="21" max="21" width="0.5703125" customWidth="1"/>
    <col min="22" max="22" width="5.7109375" style="33" customWidth="1"/>
    <col min="23" max="23" width="0.5703125" customWidth="1"/>
    <col min="24" max="24" width="5.5703125" customWidth="1"/>
    <col min="25" max="25" width="0.5703125" customWidth="1"/>
    <col min="26" max="26" width="5.7109375" customWidth="1"/>
    <col min="27" max="27" width="0.5703125" customWidth="1"/>
    <col min="28" max="28" width="5.7109375" customWidth="1"/>
    <col min="29" max="29" width="0.5703125" customWidth="1"/>
    <col min="30" max="30" width="5.7109375" customWidth="1"/>
    <col min="31" max="31" width="0.5703125" customWidth="1"/>
    <col min="32" max="32" width="2.5703125" customWidth="1"/>
    <col min="33" max="33" width="1" customWidth="1"/>
  </cols>
  <sheetData>
    <row r="1" spans="1:33" ht="13.5" customHeight="1" x14ac:dyDescent="0.2">
      <c r="A1" s="2"/>
      <c r="B1" s="1606" t="s">
        <v>322</v>
      </c>
      <c r="C1" s="1606"/>
      <c r="D1" s="1606"/>
      <c r="E1" s="1606"/>
      <c r="F1" s="1606"/>
      <c r="G1" s="1606"/>
      <c r="H1" s="1606"/>
      <c r="I1" s="191"/>
      <c r="J1" s="191"/>
      <c r="K1" s="191"/>
      <c r="L1" s="191"/>
      <c r="M1" s="191"/>
      <c r="N1" s="191"/>
      <c r="O1" s="191"/>
      <c r="P1" s="191"/>
      <c r="Q1" s="191"/>
      <c r="R1" s="191"/>
      <c r="S1" s="191"/>
      <c r="T1" s="191"/>
      <c r="U1" s="191"/>
      <c r="V1" s="191"/>
      <c r="W1" s="191"/>
      <c r="X1" s="235"/>
      <c r="Y1" s="194"/>
      <c r="Z1" s="194"/>
      <c r="AA1" s="194"/>
      <c r="AB1" s="194"/>
      <c r="AC1" s="194"/>
      <c r="AD1" s="194"/>
      <c r="AE1" s="194"/>
      <c r="AF1" s="194"/>
      <c r="AG1" s="2"/>
    </row>
    <row r="2" spans="1:33" ht="6" customHeight="1" x14ac:dyDescent="0.2">
      <c r="A2" s="2"/>
      <c r="B2" s="1607"/>
      <c r="C2" s="1607"/>
      <c r="D2" s="1607"/>
      <c r="E2" s="16"/>
      <c r="F2" s="16"/>
      <c r="G2" s="16"/>
      <c r="H2" s="16"/>
      <c r="I2" s="16"/>
      <c r="J2" s="189"/>
      <c r="K2" s="189"/>
      <c r="L2" s="189"/>
      <c r="M2" s="189"/>
      <c r="N2" s="189"/>
      <c r="O2" s="189"/>
      <c r="P2" s="189"/>
      <c r="Q2" s="189"/>
      <c r="R2" s="189"/>
      <c r="S2" s="189"/>
      <c r="T2" s="189"/>
      <c r="U2" s="189"/>
      <c r="V2" s="189"/>
      <c r="W2" s="189"/>
      <c r="X2" s="189"/>
      <c r="Y2" s="189"/>
      <c r="Z2" s="4"/>
      <c r="AA2" s="4"/>
      <c r="AB2" s="4"/>
      <c r="AC2" s="4"/>
      <c r="AD2" s="4"/>
      <c r="AE2" s="4"/>
      <c r="AF2" s="4"/>
      <c r="AG2" s="199"/>
    </row>
    <row r="3" spans="1:33" ht="12" customHeight="1" x14ac:dyDescent="0.2">
      <c r="A3" s="2"/>
      <c r="B3" s="4"/>
      <c r="C3" s="4"/>
      <c r="D3" s="4"/>
      <c r="E3" s="4"/>
      <c r="F3" s="4"/>
      <c r="G3" s="4"/>
      <c r="H3" s="4"/>
      <c r="I3" s="4"/>
      <c r="J3" s="4"/>
      <c r="K3" s="4"/>
      <c r="L3" s="4"/>
      <c r="M3" s="4"/>
      <c r="N3" s="4"/>
      <c r="O3" s="4"/>
      <c r="P3" s="4"/>
      <c r="Q3" s="4"/>
      <c r="R3" s="4"/>
      <c r="S3" s="4"/>
      <c r="T3" s="4"/>
      <c r="U3" s="4"/>
      <c r="V3" s="4"/>
      <c r="W3" s="4"/>
      <c r="X3" s="4"/>
      <c r="Y3" s="4"/>
      <c r="Z3" s="4"/>
      <c r="AA3" s="4"/>
      <c r="AB3" s="17"/>
      <c r="AC3" s="4"/>
      <c r="AD3" s="17"/>
      <c r="AE3" s="4"/>
      <c r="AF3" s="4"/>
      <c r="AG3" s="199"/>
    </row>
    <row r="4" spans="1:33" s="7" customFormat="1" ht="13.5" customHeight="1" x14ac:dyDescent="0.2">
      <c r="A4" s="6"/>
      <c r="B4" s="14"/>
      <c r="C4" s="56"/>
      <c r="D4" s="51"/>
      <c r="E4" s="51"/>
      <c r="F4" s="51"/>
      <c r="G4" s="51"/>
      <c r="H4" s="51"/>
      <c r="I4" s="51"/>
      <c r="J4" s="51"/>
      <c r="K4" s="51"/>
      <c r="L4" s="51"/>
      <c r="M4" s="51"/>
      <c r="N4" s="51"/>
      <c r="O4" s="51"/>
      <c r="P4" s="51"/>
      <c r="Q4" s="51"/>
      <c r="R4" s="57"/>
      <c r="S4" s="57"/>
      <c r="T4" s="57"/>
      <c r="U4" s="57"/>
      <c r="V4" s="57"/>
      <c r="W4" s="57"/>
      <c r="X4" s="57"/>
      <c r="Y4" s="57"/>
      <c r="Z4" s="57"/>
      <c r="AA4" s="57"/>
      <c r="AB4" s="57"/>
      <c r="AC4" s="57"/>
      <c r="AD4" s="57"/>
      <c r="AE4" s="57"/>
      <c r="AF4" s="4"/>
      <c r="AG4" s="198"/>
    </row>
    <row r="5" spans="1:33" ht="3.75" customHeight="1" x14ac:dyDescent="0.2">
      <c r="A5" s="2"/>
      <c r="B5" s="4"/>
      <c r="C5" s="8"/>
      <c r="D5" s="8"/>
      <c r="E5" s="8"/>
      <c r="F5" s="1722"/>
      <c r="G5" s="1722"/>
      <c r="H5" s="1722"/>
      <c r="I5" s="1722"/>
      <c r="J5" s="1722"/>
      <c r="K5" s="1722"/>
      <c r="L5" s="1722"/>
      <c r="M5" s="8"/>
      <c r="N5" s="8"/>
      <c r="O5" s="8"/>
      <c r="P5" s="8"/>
      <c r="Q5" s="8"/>
      <c r="R5" s="3"/>
      <c r="S5" s="3"/>
      <c r="T5" s="3"/>
      <c r="U5" s="41"/>
      <c r="V5" s="3"/>
      <c r="W5" s="3"/>
      <c r="X5" s="3"/>
      <c r="Y5" s="3"/>
      <c r="Z5" s="3"/>
      <c r="AA5" s="3"/>
      <c r="AB5" s="3"/>
      <c r="AC5" s="3"/>
      <c r="AD5" s="3"/>
      <c r="AE5" s="3"/>
      <c r="AF5" s="4"/>
      <c r="AG5" s="199"/>
    </row>
    <row r="6" spans="1:33" ht="9.75" customHeight="1" x14ac:dyDescent="0.2">
      <c r="A6" s="2"/>
      <c r="B6" s="4"/>
      <c r="C6" s="8"/>
      <c r="D6" s="8"/>
      <c r="E6" s="10"/>
      <c r="F6" s="1719"/>
      <c r="G6" s="1719"/>
      <c r="H6" s="1719"/>
      <c r="I6" s="1719"/>
      <c r="J6" s="1719"/>
      <c r="K6" s="1719"/>
      <c r="L6" s="1719"/>
      <c r="M6" s="1719"/>
      <c r="N6" s="1719"/>
      <c r="O6" s="1719"/>
      <c r="P6" s="1719"/>
      <c r="Q6" s="1719"/>
      <c r="R6" s="1719"/>
      <c r="S6" s="1719"/>
      <c r="T6" s="1719"/>
      <c r="U6" s="1719"/>
      <c r="V6" s="1719"/>
      <c r="W6" s="10"/>
      <c r="X6" s="1719"/>
      <c r="Y6" s="1719"/>
      <c r="Z6" s="1719"/>
      <c r="AA6" s="1719"/>
      <c r="AB6" s="1719"/>
      <c r="AC6" s="1719"/>
      <c r="AD6" s="1719"/>
      <c r="AE6" s="10"/>
      <c r="AF6" s="4"/>
      <c r="AG6" s="199"/>
    </row>
    <row r="7" spans="1:33" ht="12.75" customHeight="1" x14ac:dyDescent="0.2">
      <c r="A7" s="2"/>
      <c r="B7" s="4"/>
      <c r="C7" s="8"/>
      <c r="D7" s="8"/>
      <c r="E7" s="10"/>
      <c r="F7" s="10"/>
      <c r="G7" s="10"/>
      <c r="H7" s="10"/>
      <c r="I7" s="10"/>
      <c r="J7" s="10"/>
      <c r="K7" s="10"/>
      <c r="L7" s="10"/>
      <c r="M7" s="10"/>
      <c r="N7" s="10"/>
      <c r="O7" s="10"/>
      <c r="P7" s="10"/>
      <c r="Q7" s="10"/>
      <c r="R7" s="10"/>
      <c r="S7" s="10"/>
      <c r="T7" s="10"/>
      <c r="U7" s="10"/>
      <c r="V7" s="10"/>
      <c r="W7" s="10"/>
      <c r="X7" s="10"/>
      <c r="Y7" s="10"/>
      <c r="Z7" s="10"/>
      <c r="AA7" s="10"/>
      <c r="AB7" s="10"/>
      <c r="AC7" s="10"/>
      <c r="AD7" s="10"/>
      <c r="AE7" s="10"/>
      <c r="AF7" s="3"/>
      <c r="AG7" s="199"/>
    </row>
    <row r="8" spans="1:33" s="30" customFormat="1" ht="13.5" hidden="1" customHeight="1" x14ac:dyDescent="0.2">
      <c r="A8" s="27"/>
      <c r="B8" s="28"/>
      <c r="C8" s="1723"/>
      <c r="D8" s="1723"/>
      <c r="E8" s="36"/>
      <c r="F8" s="36"/>
      <c r="G8" s="36"/>
      <c r="H8" s="36"/>
      <c r="I8" s="36"/>
      <c r="J8" s="36"/>
      <c r="K8" s="36"/>
      <c r="L8" s="36"/>
      <c r="M8" s="36"/>
      <c r="N8" s="36"/>
      <c r="O8" s="36"/>
      <c r="P8" s="36"/>
      <c r="Q8" s="36"/>
      <c r="R8" s="36"/>
      <c r="S8" s="36"/>
      <c r="T8" s="36"/>
      <c r="U8" s="36"/>
      <c r="V8" s="36"/>
      <c r="W8" s="36"/>
      <c r="X8" s="36"/>
      <c r="Y8" s="36"/>
      <c r="Z8" s="36"/>
      <c r="AA8" s="36"/>
      <c r="AB8" s="36"/>
      <c r="AC8" s="36"/>
      <c r="AD8" s="36"/>
      <c r="AE8" s="36"/>
      <c r="AF8" s="44"/>
      <c r="AG8" s="300"/>
    </row>
    <row r="9" spans="1:33" s="30" customFormat="1" ht="6" hidden="1" customHeight="1" x14ac:dyDescent="0.2">
      <c r="A9" s="27"/>
      <c r="B9" s="28"/>
      <c r="C9" s="35"/>
      <c r="D9" s="35"/>
      <c r="E9" s="31"/>
      <c r="F9" s="31"/>
      <c r="G9" s="31"/>
      <c r="H9" s="31"/>
      <c r="I9" s="31"/>
      <c r="J9" s="31"/>
      <c r="K9" s="31"/>
      <c r="L9" s="31"/>
      <c r="M9" s="31"/>
      <c r="N9" s="31"/>
      <c r="O9" s="31"/>
      <c r="P9" s="31"/>
      <c r="Q9" s="31"/>
      <c r="R9" s="31"/>
      <c r="S9" s="31"/>
      <c r="T9" s="31"/>
      <c r="U9" s="31"/>
      <c r="V9" s="31"/>
      <c r="W9" s="31"/>
      <c r="X9" s="31"/>
      <c r="Y9" s="31"/>
      <c r="Z9" s="31"/>
      <c r="AA9" s="31"/>
      <c r="AB9" s="31"/>
      <c r="AC9" s="31"/>
      <c r="AD9" s="31"/>
      <c r="AE9" s="31"/>
      <c r="AF9" s="44"/>
      <c r="AG9" s="300"/>
    </row>
    <row r="10" spans="1:33" s="42" customFormat="1" ht="15" customHeight="1" x14ac:dyDescent="0.2">
      <c r="A10" s="38"/>
      <c r="B10" s="58"/>
      <c r="C10" s="39"/>
      <c r="D10" s="40"/>
      <c r="E10" s="41"/>
      <c r="F10" s="41"/>
      <c r="G10" s="41"/>
      <c r="H10" s="41"/>
      <c r="I10" s="41"/>
      <c r="J10" s="41"/>
      <c r="K10" s="41"/>
      <c r="L10" s="41"/>
      <c r="M10" s="41"/>
      <c r="N10" s="41"/>
      <c r="O10" s="41"/>
      <c r="P10" s="41"/>
      <c r="Q10" s="41"/>
      <c r="R10" s="41"/>
      <c r="S10" s="41"/>
      <c r="T10" s="41"/>
      <c r="U10" s="41"/>
      <c r="V10" s="41"/>
      <c r="W10" s="41"/>
      <c r="X10" s="41"/>
      <c r="Y10" s="41"/>
      <c r="Z10" s="41"/>
      <c r="AA10" s="41"/>
      <c r="AB10" s="41"/>
      <c r="AC10" s="41"/>
      <c r="AD10" s="41"/>
      <c r="AE10" s="41"/>
      <c r="AF10" s="52"/>
      <c r="AG10" s="297"/>
    </row>
    <row r="11" spans="1:33" ht="12" customHeight="1" x14ac:dyDescent="0.2">
      <c r="A11" s="2"/>
      <c r="B11" s="4"/>
      <c r="C11" s="26"/>
      <c r="D11" s="13"/>
      <c r="E11" s="53"/>
      <c r="F11" s="53"/>
      <c r="G11" s="53"/>
      <c r="H11" s="53"/>
      <c r="I11" s="53"/>
      <c r="J11" s="53"/>
      <c r="K11" s="53"/>
      <c r="L11" s="53"/>
      <c r="M11" s="53"/>
      <c r="N11" s="53"/>
      <c r="O11" s="53"/>
      <c r="P11" s="53"/>
      <c r="Q11" s="53"/>
      <c r="R11" s="53"/>
      <c r="S11" s="53"/>
      <c r="T11" s="53"/>
      <c r="U11" s="53"/>
      <c r="V11" s="53"/>
      <c r="W11" s="53"/>
      <c r="X11" s="53"/>
      <c r="Y11" s="53"/>
      <c r="Z11" s="53"/>
      <c r="AA11" s="53"/>
      <c r="AB11" s="21"/>
      <c r="AC11" s="53"/>
      <c r="AD11" s="21"/>
      <c r="AE11" s="53"/>
      <c r="AF11" s="3"/>
      <c r="AG11" s="199"/>
    </row>
    <row r="12" spans="1:33" ht="12" customHeight="1" x14ac:dyDescent="0.2">
      <c r="A12" s="2"/>
      <c r="B12" s="4"/>
      <c r="C12" s="26"/>
      <c r="D12" s="13"/>
      <c r="E12" s="53"/>
      <c r="F12" s="53"/>
      <c r="G12" s="53"/>
      <c r="H12" s="53"/>
      <c r="I12" s="53"/>
      <c r="J12" s="53"/>
      <c r="K12" s="53"/>
      <c r="L12" s="53"/>
      <c r="M12" s="53"/>
      <c r="N12" s="53"/>
      <c r="O12" s="53"/>
      <c r="P12" s="53"/>
      <c r="Q12" s="53"/>
      <c r="R12" s="53"/>
      <c r="S12" s="53"/>
      <c r="T12" s="53"/>
      <c r="U12" s="53"/>
      <c r="V12" s="53"/>
      <c r="W12" s="53"/>
      <c r="X12" s="53"/>
      <c r="Y12" s="53"/>
      <c r="Z12" s="53"/>
      <c r="AA12" s="53"/>
      <c r="AB12" s="21"/>
      <c r="AC12" s="53"/>
      <c r="AD12" s="21"/>
      <c r="AE12" s="53"/>
      <c r="AF12" s="3"/>
      <c r="AG12" s="199"/>
    </row>
    <row r="13" spans="1:33" ht="12" customHeight="1" x14ac:dyDescent="0.2">
      <c r="A13" s="2"/>
      <c r="B13" s="4"/>
      <c r="C13" s="26"/>
      <c r="D13" s="13"/>
      <c r="E13" s="53"/>
      <c r="F13" s="53"/>
      <c r="G13" s="53"/>
      <c r="H13" s="53"/>
      <c r="I13" s="53"/>
      <c r="J13" s="53"/>
      <c r="K13" s="53"/>
      <c r="L13" s="53"/>
      <c r="M13" s="53"/>
      <c r="N13" s="53"/>
      <c r="O13" s="53"/>
      <c r="P13" s="53"/>
      <c r="Q13" s="53"/>
      <c r="R13" s="53"/>
      <c r="S13" s="53"/>
      <c r="T13" s="53"/>
      <c r="U13" s="53"/>
      <c r="V13" s="53"/>
      <c r="W13" s="53"/>
      <c r="X13" s="53"/>
      <c r="Y13" s="53"/>
      <c r="Z13" s="53"/>
      <c r="AA13" s="53"/>
      <c r="AB13" s="21"/>
      <c r="AC13" s="53"/>
      <c r="AD13" s="21"/>
      <c r="AE13" s="53"/>
      <c r="AF13" s="3"/>
      <c r="AG13" s="199"/>
    </row>
    <row r="14" spans="1:33" ht="12" customHeight="1" x14ac:dyDescent="0.2">
      <c r="A14" s="2"/>
      <c r="B14" s="4"/>
      <c r="C14" s="26"/>
      <c r="D14" s="13"/>
      <c r="E14" s="53"/>
      <c r="F14" s="53"/>
      <c r="G14" s="53"/>
      <c r="H14" s="53"/>
      <c r="I14" s="53"/>
      <c r="J14" s="53"/>
      <c r="K14" s="53"/>
      <c r="L14" s="53"/>
      <c r="M14" s="53"/>
      <c r="N14" s="53"/>
      <c r="O14" s="53"/>
      <c r="P14" s="53"/>
      <c r="Q14" s="53"/>
      <c r="R14" s="53"/>
      <c r="S14" s="53"/>
      <c r="T14" s="53"/>
      <c r="U14" s="53"/>
      <c r="V14" s="53"/>
      <c r="W14" s="53"/>
      <c r="X14" s="53"/>
      <c r="Y14" s="53"/>
      <c r="Z14" s="53"/>
      <c r="AA14" s="53"/>
      <c r="AB14" s="21"/>
      <c r="AC14" s="53"/>
      <c r="AD14" s="21"/>
      <c r="AE14" s="53"/>
      <c r="AF14" s="3"/>
      <c r="AG14" s="199"/>
    </row>
    <row r="15" spans="1:33" ht="12" customHeight="1" x14ac:dyDescent="0.2">
      <c r="A15" s="2"/>
      <c r="B15" s="4"/>
      <c r="C15" s="26"/>
      <c r="D15" s="13"/>
      <c r="E15" s="53"/>
      <c r="F15" s="53"/>
      <c r="G15" s="53"/>
      <c r="H15" s="53"/>
      <c r="I15" s="53"/>
      <c r="J15" s="53"/>
      <c r="K15" s="53"/>
      <c r="L15" s="53"/>
      <c r="M15" s="53"/>
      <c r="N15" s="53"/>
      <c r="O15" s="53"/>
      <c r="P15" s="53"/>
      <c r="Q15" s="53"/>
      <c r="R15" s="53"/>
      <c r="S15" s="53"/>
      <c r="T15" s="53"/>
      <c r="U15" s="53"/>
      <c r="V15" s="53"/>
      <c r="W15" s="53"/>
      <c r="X15" s="53"/>
      <c r="Y15" s="53"/>
      <c r="Z15" s="53"/>
      <c r="AA15" s="53"/>
      <c r="AB15" s="21"/>
      <c r="AC15" s="53"/>
      <c r="AD15" s="21"/>
      <c r="AE15" s="53"/>
      <c r="AF15" s="3"/>
      <c r="AG15" s="199"/>
    </row>
    <row r="16" spans="1:33" ht="12" customHeight="1" x14ac:dyDescent="0.2">
      <c r="A16" s="2"/>
      <c r="B16" s="4"/>
      <c r="C16" s="26"/>
      <c r="D16" s="13"/>
      <c r="E16" s="53"/>
      <c r="F16" s="53"/>
      <c r="G16" s="53"/>
      <c r="H16" s="53"/>
      <c r="I16" s="53"/>
      <c r="J16" s="53"/>
      <c r="K16" s="53"/>
      <c r="L16" s="53"/>
      <c r="M16" s="53"/>
      <c r="N16" s="53"/>
      <c r="O16" s="53"/>
      <c r="P16" s="53"/>
      <c r="Q16" s="53"/>
      <c r="R16" s="53"/>
      <c r="S16" s="53"/>
      <c r="T16" s="53"/>
      <c r="U16" s="53"/>
      <c r="V16" s="53"/>
      <c r="W16" s="53"/>
      <c r="X16" s="53"/>
      <c r="Y16" s="53"/>
      <c r="Z16" s="53"/>
      <c r="AA16" s="53"/>
      <c r="AB16" s="21"/>
      <c r="AC16" s="53"/>
      <c r="AD16" s="21"/>
      <c r="AE16" s="53"/>
      <c r="AF16" s="3"/>
      <c r="AG16" s="199"/>
    </row>
    <row r="17" spans="1:33" ht="12" customHeight="1" x14ac:dyDescent="0.2">
      <c r="A17" s="2"/>
      <c r="B17" s="4"/>
      <c r="C17" s="26"/>
      <c r="D17" s="13"/>
      <c r="E17" s="53"/>
      <c r="F17" s="53"/>
      <c r="G17" s="53"/>
      <c r="H17" s="53"/>
      <c r="I17" s="53"/>
      <c r="J17" s="53"/>
      <c r="K17" s="53"/>
      <c r="L17" s="53"/>
      <c r="M17" s="53"/>
      <c r="N17" s="53"/>
      <c r="O17" s="53"/>
      <c r="P17" s="53"/>
      <c r="Q17" s="53"/>
      <c r="R17" s="53"/>
      <c r="S17" s="53"/>
      <c r="T17" s="53"/>
      <c r="U17" s="53"/>
      <c r="V17" s="53"/>
      <c r="W17" s="53"/>
      <c r="X17" s="53"/>
      <c r="Y17" s="53"/>
      <c r="Z17" s="53"/>
      <c r="AA17" s="53"/>
      <c r="AB17" s="21"/>
      <c r="AC17" s="53"/>
      <c r="AD17" s="21"/>
      <c r="AE17" s="53"/>
      <c r="AF17" s="3"/>
      <c r="AG17" s="199"/>
    </row>
    <row r="18" spans="1:33" ht="12" customHeight="1" x14ac:dyDescent="0.2">
      <c r="A18" s="2"/>
      <c r="B18" s="4"/>
      <c r="C18" s="26"/>
      <c r="D18" s="13"/>
      <c r="E18" s="53"/>
      <c r="F18" s="53"/>
      <c r="G18" s="53"/>
      <c r="H18" s="53"/>
      <c r="I18" s="53"/>
      <c r="J18" s="53"/>
      <c r="K18" s="53"/>
      <c r="L18" s="53"/>
      <c r="M18" s="53"/>
      <c r="N18" s="53"/>
      <c r="O18" s="53"/>
      <c r="P18" s="53"/>
      <c r="Q18" s="53"/>
      <c r="R18" s="53"/>
      <c r="S18" s="53"/>
      <c r="T18" s="53"/>
      <c r="U18" s="53"/>
      <c r="V18" s="53"/>
      <c r="W18" s="53"/>
      <c r="X18" s="53"/>
      <c r="Y18" s="53"/>
      <c r="Z18" s="53"/>
      <c r="AA18" s="53"/>
      <c r="AB18" s="21"/>
      <c r="AC18" s="53"/>
      <c r="AD18" s="21"/>
      <c r="AE18" s="53"/>
      <c r="AF18" s="3"/>
      <c r="AG18" s="199"/>
    </row>
    <row r="19" spans="1:33" ht="12" customHeight="1" x14ac:dyDescent="0.2">
      <c r="A19" s="2"/>
      <c r="B19" s="4"/>
      <c r="C19" s="26"/>
      <c r="D19" s="13"/>
      <c r="E19" s="53"/>
      <c r="F19" s="53"/>
      <c r="G19" s="53"/>
      <c r="H19" s="53"/>
      <c r="I19" s="53"/>
      <c r="J19" s="53"/>
      <c r="K19" s="53"/>
      <c r="L19" s="53"/>
      <c r="M19" s="53"/>
      <c r="N19" s="53"/>
      <c r="O19" s="53"/>
      <c r="P19" s="53"/>
      <c r="Q19" s="53"/>
      <c r="R19" s="53"/>
      <c r="S19" s="53"/>
      <c r="T19" s="53"/>
      <c r="U19" s="53"/>
      <c r="V19" s="53"/>
      <c r="W19" s="53"/>
      <c r="X19" s="53"/>
      <c r="Y19" s="53"/>
      <c r="Z19" s="53"/>
      <c r="AA19" s="53"/>
      <c r="AB19" s="21"/>
      <c r="AC19" s="53"/>
      <c r="AD19" s="21"/>
      <c r="AE19" s="53"/>
      <c r="AF19" s="3"/>
      <c r="AG19" s="199"/>
    </row>
    <row r="20" spans="1:33" ht="12" customHeight="1" x14ac:dyDescent="0.2">
      <c r="A20" s="2"/>
      <c r="B20" s="4"/>
      <c r="C20" s="26"/>
      <c r="D20" s="13"/>
      <c r="E20" s="53"/>
      <c r="F20" s="53"/>
      <c r="G20" s="53"/>
      <c r="H20" s="53"/>
      <c r="I20" s="53"/>
      <c r="J20" s="53"/>
      <c r="K20" s="53"/>
      <c r="L20" s="53"/>
      <c r="M20" s="53"/>
      <c r="N20" s="53"/>
      <c r="O20" s="53"/>
      <c r="P20" s="53"/>
      <c r="Q20" s="53"/>
      <c r="R20" s="53"/>
      <c r="S20" s="53"/>
      <c r="T20" s="53"/>
      <c r="U20" s="53"/>
      <c r="V20" s="53"/>
      <c r="W20" s="53"/>
      <c r="X20" s="53"/>
      <c r="Y20" s="53"/>
      <c r="Z20" s="53"/>
      <c r="AA20" s="53"/>
      <c r="AB20" s="21"/>
      <c r="AC20" s="53"/>
      <c r="AD20" s="21"/>
      <c r="AE20" s="53"/>
      <c r="AF20" s="3"/>
      <c r="AG20" s="199"/>
    </row>
    <row r="21" spans="1:33" ht="12" customHeight="1" x14ac:dyDescent="0.2">
      <c r="A21" s="2"/>
      <c r="B21" s="4"/>
      <c r="C21" s="26"/>
      <c r="D21" s="13"/>
      <c r="E21" s="53"/>
      <c r="F21" s="53"/>
      <c r="G21" s="53"/>
      <c r="H21" s="53"/>
      <c r="I21" s="53"/>
      <c r="J21" s="53"/>
      <c r="K21" s="53"/>
      <c r="L21" s="53"/>
      <c r="M21" s="53"/>
      <c r="N21" s="53"/>
      <c r="O21" s="53"/>
      <c r="P21" s="53"/>
      <c r="Q21" s="53"/>
      <c r="R21" s="53"/>
      <c r="S21" s="53"/>
      <c r="T21" s="53"/>
      <c r="U21" s="53"/>
      <c r="V21" s="53"/>
      <c r="W21" s="53"/>
      <c r="X21" s="53"/>
      <c r="Y21" s="53"/>
      <c r="Z21" s="53"/>
      <c r="AA21" s="53"/>
      <c r="AB21" s="21"/>
      <c r="AC21" s="53"/>
      <c r="AD21" s="21"/>
      <c r="AE21" s="53"/>
      <c r="AF21" s="3"/>
      <c r="AG21" s="199"/>
    </row>
    <row r="22" spans="1:33" ht="12" customHeight="1" x14ac:dyDescent="0.2">
      <c r="A22" s="2"/>
      <c r="B22" s="4"/>
      <c r="C22" s="26"/>
      <c r="D22" s="13"/>
      <c r="E22" s="53"/>
      <c r="F22" s="53"/>
      <c r="G22" s="53"/>
      <c r="H22" s="53"/>
      <c r="I22" s="53"/>
      <c r="J22" s="53"/>
      <c r="K22" s="53"/>
      <c r="L22" s="53"/>
      <c r="M22" s="53"/>
      <c r="N22" s="53"/>
      <c r="O22" s="53"/>
      <c r="P22" s="53"/>
      <c r="Q22" s="53"/>
      <c r="R22" s="53"/>
      <c r="S22" s="53"/>
      <c r="T22" s="53"/>
      <c r="U22" s="53"/>
      <c r="V22" s="53"/>
      <c r="W22" s="53"/>
      <c r="X22" s="53"/>
      <c r="Y22" s="53"/>
      <c r="Z22" s="53"/>
      <c r="AA22" s="53"/>
      <c r="AB22" s="21"/>
      <c r="AC22" s="53"/>
      <c r="AD22" s="21"/>
      <c r="AE22" s="53"/>
      <c r="AF22" s="3"/>
      <c r="AG22" s="199"/>
    </row>
    <row r="23" spans="1:33" ht="12" customHeight="1" x14ac:dyDescent="0.2">
      <c r="A23" s="2"/>
      <c r="B23" s="4"/>
      <c r="C23" s="26"/>
      <c r="D23" s="13"/>
      <c r="E23" s="53"/>
      <c r="F23" s="53"/>
      <c r="G23" s="53"/>
      <c r="H23" s="53"/>
      <c r="I23" s="53"/>
      <c r="J23" s="53"/>
      <c r="K23" s="53"/>
      <c r="L23" s="53"/>
      <c r="M23" s="53"/>
      <c r="N23" s="53"/>
      <c r="O23" s="53"/>
      <c r="P23" s="53"/>
      <c r="Q23" s="53"/>
      <c r="R23" s="53"/>
      <c r="S23" s="53"/>
      <c r="T23" s="53"/>
      <c r="U23" s="53"/>
      <c r="V23" s="53"/>
      <c r="W23" s="53"/>
      <c r="X23" s="53"/>
      <c r="Y23" s="53"/>
      <c r="Z23" s="53"/>
      <c r="AA23" s="53"/>
      <c r="AB23" s="21"/>
      <c r="AC23" s="53"/>
      <c r="AD23" s="21"/>
      <c r="AE23" s="53"/>
      <c r="AF23" s="3"/>
      <c r="AG23" s="199"/>
    </row>
    <row r="24" spans="1:33" ht="12" customHeight="1" x14ac:dyDescent="0.2">
      <c r="A24" s="2"/>
      <c r="B24" s="4"/>
      <c r="C24" s="26"/>
      <c r="D24" s="13"/>
      <c r="E24" s="53"/>
      <c r="F24" s="53"/>
      <c r="G24" s="53"/>
      <c r="H24" s="53"/>
      <c r="I24" s="53"/>
      <c r="J24" s="53"/>
      <c r="K24" s="53"/>
      <c r="L24" s="53"/>
      <c r="M24" s="53"/>
      <c r="N24" s="53"/>
      <c r="O24" s="53"/>
      <c r="P24" s="53"/>
      <c r="Q24" s="53"/>
      <c r="R24" s="53"/>
      <c r="S24" s="53"/>
      <c r="T24" s="53"/>
      <c r="U24" s="53"/>
      <c r="V24" s="53"/>
      <c r="W24" s="53"/>
      <c r="X24" s="53"/>
      <c r="Y24" s="53"/>
      <c r="Z24" s="53"/>
      <c r="AA24" s="53"/>
      <c r="AB24" s="21"/>
      <c r="AC24" s="53"/>
      <c r="AD24" s="21"/>
      <c r="AE24" s="53"/>
      <c r="AF24" s="3"/>
      <c r="AG24" s="199"/>
    </row>
    <row r="25" spans="1:33" ht="12" customHeight="1" x14ac:dyDescent="0.2">
      <c r="A25" s="2"/>
      <c r="B25" s="4"/>
      <c r="C25" s="26"/>
      <c r="D25" s="13"/>
      <c r="E25" s="53"/>
      <c r="F25" s="53"/>
      <c r="G25" s="53"/>
      <c r="H25" s="53"/>
      <c r="I25" s="53"/>
      <c r="J25" s="53"/>
      <c r="K25" s="53"/>
      <c r="L25" s="53"/>
      <c r="M25" s="53"/>
      <c r="N25" s="53"/>
      <c r="O25" s="53"/>
      <c r="P25" s="53"/>
      <c r="Q25" s="53"/>
      <c r="R25" s="53"/>
      <c r="S25" s="53"/>
      <c r="T25" s="53"/>
      <c r="U25" s="53"/>
      <c r="V25" s="53"/>
      <c r="W25" s="53"/>
      <c r="X25" s="53"/>
      <c r="Y25" s="53"/>
      <c r="Z25" s="53"/>
      <c r="AA25" s="53"/>
      <c r="AB25" s="21"/>
      <c r="AC25" s="53"/>
      <c r="AD25" s="21"/>
      <c r="AE25" s="53"/>
      <c r="AF25" s="3"/>
      <c r="AG25" s="199"/>
    </row>
    <row r="26" spans="1:33" ht="12" customHeight="1" x14ac:dyDescent="0.2">
      <c r="A26" s="2"/>
      <c r="B26" s="4"/>
      <c r="C26" s="26"/>
      <c r="D26" s="13"/>
      <c r="E26" s="53"/>
      <c r="F26" s="53"/>
      <c r="G26" s="53"/>
      <c r="H26" s="53"/>
      <c r="I26" s="53"/>
      <c r="J26" s="53"/>
      <c r="K26" s="53"/>
      <c r="L26" s="53"/>
      <c r="M26" s="53"/>
      <c r="N26" s="53"/>
      <c r="O26" s="53"/>
      <c r="P26" s="53"/>
      <c r="Q26" s="53"/>
      <c r="R26" s="53"/>
      <c r="S26" s="53"/>
      <c r="T26" s="53"/>
      <c r="U26" s="53"/>
      <c r="V26" s="53"/>
      <c r="W26" s="53"/>
      <c r="X26" s="53"/>
      <c r="Y26" s="53"/>
      <c r="Z26" s="53"/>
      <c r="AA26" s="53"/>
      <c r="AB26" s="21"/>
      <c r="AC26" s="53"/>
      <c r="AD26" s="21"/>
      <c r="AE26" s="53"/>
      <c r="AF26" s="3"/>
      <c r="AG26" s="199"/>
    </row>
    <row r="27" spans="1:33" ht="12" customHeight="1" x14ac:dyDescent="0.2">
      <c r="A27" s="2"/>
      <c r="B27" s="4"/>
      <c r="C27" s="26"/>
      <c r="D27" s="13"/>
      <c r="E27" s="53"/>
      <c r="F27" s="53"/>
      <c r="G27" s="53"/>
      <c r="H27" s="53"/>
      <c r="I27" s="53"/>
      <c r="J27" s="53"/>
      <c r="K27" s="53"/>
      <c r="L27" s="53"/>
      <c r="M27" s="53"/>
      <c r="N27" s="53"/>
      <c r="O27" s="53"/>
      <c r="P27" s="53"/>
      <c r="Q27" s="53"/>
      <c r="R27" s="53"/>
      <c r="S27" s="53"/>
      <c r="T27" s="53"/>
      <c r="U27" s="53"/>
      <c r="V27" s="53"/>
      <c r="W27" s="53"/>
      <c r="X27" s="53"/>
      <c r="Y27" s="53"/>
      <c r="Z27" s="53"/>
      <c r="AA27" s="53"/>
      <c r="AB27" s="21"/>
      <c r="AC27" s="53"/>
      <c r="AD27" s="21"/>
      <c r="AE27" s="53"/>
      <c r="AF27" s="3"/>
      <c r="AG27" s="199"/>
    </row>
    <row r="28" spans="1:33" ht="12" customHeight="1" x14ac:dyDescent="0.2">
      <c r="A28" s="2"/>
      <c r="B28" s="4"/>
      <c r="C28" s="26"/>
      <c r="D28" s="13"/>
      <c r="E28" s="53"/>
      <c r="F28" s="53"/>
      <c r="G28" s="53"/>
      <c r="H28" s="53"/>
      <c r="I28" s="53"/>
      <c r="J28" s="53"/>
      <c r="K28" s="53"/>
      <c r="L28" s="53"/>
      <c r="M28" s="53"/>
      <c r="N28" s="53"/>
      <c r="O28" s="53"/>
      <c r="P28" s="53"/>
      <c r="Q28" s="53"/>
      <c r="R28" s="53"/>
      <c r="S28" s="53"/>
      <c r="T28" s="53"/>
      <c r="U28" s="53"/>
      <c r="V28" s="53"/>
      <c r="W28" s="53"/>
      <c r="X28" s="53"/>
      <c r="Y28" s="53"/>
      <c r="Z28" s="53"/>
      <c r="AA28" s="53"/>
      <c r="AB28" s="21"/>
      <c r="AC28" s="53"/>
      <c r="AD28" s="21"/>
      <c r="AE28" s="53"/>
      <c r="AF28" s="3"/>
      <c r="AG28" s="199"/>
    </row>
    <row r="29" spans="1:33" ht="12" customHeight="1" x14ac:dyDescent="0.2">
      <c r="A29" s="2"/>
      <c r="B29" s="4"/>
      <c r="C29" s="26"/>
      <c r="D29" s="13"/>
      <c r="E29" s="53"/>
      <c r="F29" s="53"/>
      <c r="G29" s="53"/>
      <c r="H29" s="53"/>
      <c r="I29" s="53"/>
      <c r="J29" s="53"/>
      <c r="K29" s="53"/>
      <c r="L29" s="53"/>
      <c r="M29" s="53"/>
      <c r="N29" s="53"/>
      <c r="O29" s="53"/>
      <c r="P29" s="53"/>
      <c r="Q29" s="53"/>
      <c r="R29" s="53"/>
      <c r="S29" s="53"/>
      <c r="T29" s="53"/>
      <c r="U29" s="53"/>
      <c r="V29" s="53"/>
      <c r="W29" s="53"/>
      <c r="X29" s="53"/>
      <c r="Y29" s="53"/>
      <c r="Z29" s="53"/>
      <c r="AA29" s="53"/>
      <c r="AB29" s="21"/>
      <c r="AC29" s="53"/>
      <c r="AD29" s="21"/>
      <c r="AE29" s="53"/>
      <c r="AF29" s="3"/>
      <c r="AG29" s="199"/>
    </row>
    <row r="30" spans="1:33" ht="12" customHeight="1" x14ac:dyDescent="0.2">
      <c r="A30" s="2"/>
      <c r="B30" s="4"/>
      <c r="C30" s="26"/>
      <c r="D30" s="13"/>
      <c r="E30" s="53"/>
      <c r="F30" s="53"/>
      <c r="G30" s="53"/>
      <c r="H30" s="53"/>
      <c r="I30" s="53"/>
      <c r="J30" s="53"/>
      <c r="K30" s="53"/>
      <c r="L30" s="53"/>
      <c r="M30" s="53"/>
      <c r="N30" s="53"/>
      <c r="O30" s="53"/>
      <c r="P30" s="53"/>
      <c r="Q30" s="53"/>
      <c r="R30" s="53"/>
      <c r="S30" s="53"/>
      <c r="T30" s="53"/>
      <c r="U30" s="53"/>
      <c r="V30" s="53"/>
      <c r="W30" s="53"/>
      <c r="X30" s="53"/>
      <c r="Y30" s="53"/>
      <c r="Z30" s="53"/>
      <c r="AA30" s="53"/>
      <c r="AB30" s="21"/>
      <c r="AC30" s="53"/>
      <c r="AD30" s="21"/>
      <c r="AE30" s="53"/>
      <c r="AF30" s="3"/>
      <c r="AG30" s="199"/>
    </row>
    <row r="31" spans="1:33" ht="6" customHeight="1" x14ac:dyDescent="0.2">
      <c r="A31" s="2"/>
      <c r="B31" s="4"/>
      <c r="C31" s="26"/>
      <c r="D31" s="13"/>
      <c r="E31" s="13"/>
      <c r="F31" s="13"/>
      <c r="G31" s="13"/>
      <c r="H31" s="13"/>
      <c r="I31" s="13"/>
      <c r="J31" s="13"/>
      <c r="K31" s="13"/>
      <c r="L31" s="13"/>
      <c r="M31" s="13"/>
      <c r="N31" s="13"/>
      <c r="O31" s="13"/>
      <c r="P31" s="13"/>
      <c r="Q31" s="13"/>
      <c r="R31" s="11"/>
      <c r="S31" s="11"/>
      <c r="T31" s="11"/>
      <c r="U31" s="11"/>
      <c r="V31" s="19"/>
      <c r="W31" s="11"/>
      <c r="X31" s="11"/>
      <c r="Y31" s="11"/>
      <c r="Z31" s="11"/>
      <c r="AA31" s="11"/>
      <c r="AB31" s="11"/>
      <c r="AC31" s="11"/>
      <c r="AD31" s="11"/>
      <c r="AE31" s="11"/>
      <c r="AF31" s="3"/>
      <c r="AG31" s="199"/>
    </row>
    <row r="32" spans="1:33" ht="6" customHeight="1" x14ac:dyDescent="0.2">
      <c r="A32" s="2"/>
      <c r="B32" s="4"/>
      <c r="C32" s="32"/>
      <c r="D32" s="13"/>
      <c r="E32" s="13"/>
      <c r="F32" s="13"/>
      <c r="G32" s="13"/>
      <c r="H32" s="13"/>
      <c r="I32" s="13"/>
      <c r="J32" s="13"/>
      <c r="K32" s="13"/>
      <c r="L32" s="13"/>
      <c r="M32" s="13"/>
      <c r="N32" s="13"/>
      <c r="O32" s="13"/>
      <c r="P32" s="13"/>
      <c r="Q32" s="13"/>
      <c r="R32" s="11"/>
      <c r="S32" s="11"/>
      <c r="T32" s="11"/>
      <c r="U32" s="11"/>
      <c r="V32" s="19"/>
      <c r="W32" s="11"/>
      <c r="X32" s="11"/>
      <c r="Y32" s="11"/>
      <c r="Z32" s="11"/>
      <c r="AA32" s="11"/>
      <c r="AB32" s="11"/>
      <c r="AC32" s="11"/>
      <c r="AD32" s="11"/>
      <c r="AE32" s="11"/>
      <c r="AF32" s="3"/>
      <c r="AG32" s="199"/>
    </row>
    <row r="33" spans="1:33" ht="9" customHeight="1" x14ac:dyDescent="0.2">
      <c r="A33" s="2"/>
      <c r="B33" s="4"/>
      <c r="C33" s="29"/>
      <c r="D33" s="29"/>
      <c r="E33" s="29"/>
      <c r="F33" s="29"/>
      <c r="G33" s="29"/>
      <c r="H33" s="29"/>
      <c r="I33" s="29"/>
      <c r="J33" s="13"/>
      <c r="K33" s="13"/>
      <c r="L33" s="13"/>
      <c r="M33" s="13"/>
      <c r="N33" s="13"/>
      <c r="O33" s="13"/>
      <c r="P33" s="13"/>
      <c r="Q33" s="13"/>
      <c r="R33" s="11"/>
      <c r="S33" s="11"/>
      <c r="T33" s="11"/>
      <c r="U33" s="11"/>
      <c r="V33" s="19"/>
      <c r="W33" s="11"/>
      <c r="X33" s="11"/>
      <c r="Y33" s="11"/>
      <c r="Z33" s="11"/>
      <c r="AA33" s="11"/>
      <c r="AB33" s="11"/>
      <c r="AC33" s="11"/>
      <c r="AD33" s="11"/>
      <c r="AE33" s="11"/>
      <c r="AF33" s="3"/>
      <c r="AG33" s="199"/>
    </row>
    <row r="34" spans="1:33" ht="12.75" customHeight="1" x14ac:dyDescent="0.2">
      <c r="A34" s="2"/>
      <c r="B34" s="4"/>
      <c r="C34" s="26"/>
      <c r="D34" s="13"/>
      <c r="E34" s="13"/>
      <c r="F34" s="13"/>
      <c r="G34" s="13"/>
      <c r="H34" s="13"/>
      <c r="I34" s="13"/>
      <c r="J34" s="13"/>
      <c r="K34" s="13"/>
      <c r="L34" s="13"/>
      <c r="M34" s="13"/>
      <c r="N34" s="13"/>
      <c r="O34" s="13"/>
      <c r="P34" s="13"/>
      <c r="Q34" s="13"/>
      <c r="R34" s="11"/>
      <c r="S34" s="11"/>
      <c r="T34" s="11"/>
      <c r="U34" s="11"/>
      <c r="V34" s="19"/>
      <c r="W34" s="11"/>
      <c r="X34" s="11"/>
      <c r="Y34" s="11"/>
      <c r="Z34" s="11"/>
      <c r="AA34" s="11"/>
      <c r="AB34" s="11"/>
      <c r="AC34" s="11"/>
      <c r="AD34" s="11"/>
      <c r="AE34" s="11"/>
      <c r="AF34" s="3"/>
      <c r="AG34" s="199"/>
    </row>
    <row r="35" spans="1:33" ht="12.75" customHeight="1" x14ac:dyDescent="0.2">
      <c r="A35" s="2"/>
      <c r="B35" s="4"/>
      <c r="C35" s="26"/>
      <c r="D35" s="13"/>
      <c r="E35" s="13"/>
      <c r="F35" s="13"/>
      <c r="G35" s="13"/>
      <c r="H35" s="13"/>
      <c r="I35" s="13"/>
      <c r="J35" s="13"/>
      <c r="K35" s="13"/>
      <c r="L35" s="13"/>
      <c r="M35" s="13"/>
      <c r="N35" s="13"/>
      <c r="O35" s="13"/>
      <c r="P35" s="13"/>
      <c r="Q35" s="13"/>
      <c r="R35" s="11"/>
      <c r="S35" s="11"/>
      <c r="T35" s="11"/>
      <c r="U35" s="11"/>
      <c r="V35" s="19"/>
      <c r="W35" s="11"/>
      <c r="X35" s="11"/>
      <c r="Y35" s="11"/>
      <c r="Z35" s="11"/>
      <c r="AA35" s="11"/>
      <c r="AB35" s="11"/>
      <c r="AC35" s="11"/>
      <c r="AD35" s="11"/>
      <c r="AE35" s="11"/>
      <c r="AF35" s="3"/>
      <c r="AG35" s="199"/>
    </row>
    <row r="36" spans="1:33" ht="15.75" customHeight="1" x14ac:dyDescent="0.2">
      <c r="A36" s="2"/>
      <c r="B36" s="4"/>
      <c r="C36" s="26"/>
      <c r="D36" s="13"/>
      <c r="E36" s="13"/>
      <c r="F36" s="13"/>
      <c r="G36" s="13"/>
      <c r="H36" s="13"/>
      <c r="I36" s="13"/>
      <c r="J36" s="13"/>
      <c r="K36" s="13"/>
      <c r="L36" s="13"/>
      <c r="M36" s="13"/>
      <c r="N36" s="13"/>
      <c r="O36" s="13"/>
      <c r="P36" s="13"/>
      <c r="Q36" s="13"/>
      <c r="R36" s="11"/>
      <c r="S36" s="11"/>
      <c r="T36" s="11"/>
      <c r="U36" s="11"/>
      <c r="V36" s="19"/>
      <c r="W36" s="11"/>
      <c r="X36" s="11"/>
      <c r="Y36" s="11"/>
      <c r="Z36" s="11"/>
      <c r="AA36" s="11"/>
      <c r="AB36" s="11"/>
      <c r="AC36" s="11"/>
      <c r="AD36" s="11"/>
      <c r="AE36" s="11"/>
      <c r="AF36" s="3"/>
      <c r="AG36" s="199"/>
    </row>
    <row r="37" spans="1:33" ht="20.25" customHeight="1" x14ac:dyDescent="0.2">
      <c r="A37" s="2"/>
      <c r="B37" s="4"/>
      <c r="C37" s="26"/>
      <c r="D37" s="13"/>
      <c r="E37" s="13"/>
      <c r="F37" s="13"/>
      <c r="G37" s="13"/>
      <c r="H37" s="13"/>
      <c r="I37" s="13"/>
      <c r="J37" s="13"/>
      <c r="K37" s="13"/>
      <c r="L37" s="13"/>
      <c r="M37" s="13"/>
      <c r="N37" s="13"/>
      <c r="O37" s="13"/>
      <c r="P37" s="13"/>
      <c r="Q37" s="13"/>
      <c r="R37" s="11"/>
      <c r="S37" s="11"/>
      <c r="T37" s="11"/>
      <c r="U37" s="11"/>
      <c r="V37" s="19"/>
      <c r="W37" s="11"/>
      <c r="X37" s="11"/>
      <c r="Y37" s="11"/>
      <c r="Z37" s="11"/>
      <c r="AA37" s="11"/>
      <c r="AB37" s="11"/>
      <c r="AC37" s="11"/>
      <c r="AD37" s="11"/>
      <c r="AE37" s="11"/>
      <c r="AF37" s="3"/>
      <c r="AG37" s="199"/>
    </row>
    <row r="38" spans="1:33" ht="15.75" customHeight="1" x14ac:dyDescent="0.2">
      <c r="A38" s="2"/>
      <c r="B38" s="4"/>
      <c r="C38" s="26"/>
      <c r="D38" s="13"/>
      <c r="E38" s="13"/>
      <c r="F38" s="13"/>
      <c r="G38" s="13"/>
      <c r="H38" s="13"/>
      <c r="I38" s="13"/>
      <c r="J38" s="13"/>
      <c r="K38" s="13"/>
      <c r="L38" s="13"/>
      <c r="M38" s="13"/>
      <c r="N38" s="13"/>
      <c r="O38" s="13"/>
      <c r="P38" s="13"/>
      <c r="Q38" s="13"/>
      <c r="R38" s="11"/>
      <c r="S38" s="11"/>
      <c r="T38" s="11"/>
      <c r="U38" s="11"/>
      <c r="V38" s="19"/>
      <c r="W38" s="11"/>
      <c r="X38" s="11"/>
      <c r="Y38" s="11"/>
      <c r="Z38" s="11"/>
      <c r="AA38" s="11"/>
      <c r="AB38" s="11"/>
      <c r="AC38" s="11"/>
      <c r="AD38" s="11"/>
      <c r="AE38" s="11"/>
      <c r="AF38" s="3"/>
      <c r="AG38" s="199"/>
    </row>
    <row r="39" spans="1:33" ht="12.75" customHeight="1" x14ac:dyDescent="0.2">
      <c r="A39" s="2"/>
      <c r="B39" s="4"/>
      <c r="C39" s="26"/>
      <c r="D39" s="13"/>
      <c r="E39" s="13"/>
      <c r="F39" s="13"/>
      <c r="G39" s="13"/>
      <c r="H39" s="13"/>
      <c r="I39" s="13"/>
      <c r="J39" s="13"/>
      <c r="K39" s="13"/>
      <c r="L39" s="13"/>
      <c r="M39" s="13"/>
      <c r="N39" s="13"/>
      <c r="O39" s="13"/>
      <c r="P39" s="13"/>
      <c r="Q39" s="13"/>
      <c r="R39" s="11"/>
      <c r="S39" s="11"/>
      <c r="T39" s="11"/>
      <c r="U39" s="11"/>
      <c r="V39" s="19"/>
      <c r="W39" s="11"/>
      <c r="X39" s="11"/>
      <c r="Y39" s="11"/>
      <c r="Z39" s="11"/>
      <c r="AA39" s="11"/>
      <c r="AB39" s="11"/>
      <c r="AC39" s="11"/>
      <c r="AD39" s="11"/>
      <c r="AE39" s="11"/>
      <c r="AF39" s="3"/>
      <c r="AG39" s="199"/>
    </row>
    <row r="40" spans="1:33" ht="12" customHeight="1" x14ac:dyDescent="0.2">
      <c r="A40" s="2"/>
      <c r="B40" s="4"/>
      <c r="C40" s="26"/>
      <c r="D40" s="13"/>
      <c r="E40" s="13"/>
      <c r="F40" s="13"/>
      <c r="G40" s="13"/>
      <c r="H40" s="13"/>
      <c r="I40" s="13"/>
      <c r="J40" s="13"/>
      <c r="K40" s="13"/>
      <c r="L40" s="13"/>
      <c r="M40" s="13"/>
      <c r="N40" s="13"/>
      <c r="O40" s="13"/>
      <c r="P40" s="13"/>
      <c r="Q40" s="13"/>
      <c r="R40" s="11"/>
      <c r="S40" s="11"/>
      <c r="T40" s="11"/>
      <c r="U40" s="11"/>
      <c r="V40" s="19"/>
      <c r="W40" s="11"/>
      <c r="X40" s="11"/>
      <c r="Y40" s="11"/>
      <c r="Z40" s="11"/>
      <c r="AA40" s="11"/>
      <c r="AB40" s="11"/>
      <c r="AC40" s="11"/>
      <c r="AD40" s="11"/>
      <c r="AE40" s="11"/>
      <c r="AF40" s="3"/>
      <c r="AG40" s="199"/>
    </row>
    <row r="41" spans="1:33" ht="12.75" customHeight="1" x14ac:dyDescent="0.2">
      <c r="A41" s="2"/>
      <c r="B41" s="4"/>
      <c r="C41" s="26"/>
      <c r="D41" s="13"/>
      <c r="E41" s="13"/>
      <c r="F41" s="13"/>
      <c r="G41" s="13"/>
      <c r="H41" s="13"/>
      <c r="I41" s="13"/>
      <c r="J41" s="13"/>
      <c r="K41" s="13"/>
      <c r="L41" s="13"/>
      <c r="M41" s="13"/>
      <c r="N41" s="13"/>
      <c r="O41" s="13"/>
      <c r="P41" s="13"/>
      <c r="Q41" s="13"/>
      <c r="R41" s="11"/>
      <c r="S41" s="11"/>
      <c r="T41" s="11"/>
      <c r="U41" s="11"/>
      <c r="V41" s="19"/>
      <c r="W41" s="11"/>
      <c r="X41" s="11"/>
      <c r="Y41" s="11"/>
      <c r="Z41" s="11"/>
      <c r="AA41" s="11"/>
      <c r="AB41" s="11"/>
      <c r="AC41" s="11"/>
      <c r="AD41" s="11"/>
      <c r="AE41" s="11"/>
      <c r="AF41" s="3"/>
      <c r="AG41" s="199"/>
    </row>
    <row r="42" spans="1:33" ht="12.75" customHeight="1" x14ac:dyDescent="0.2">
      <c r="A42" s="2"/>
      <c r="B42" s="4"/>
      <c r="C42" s="26"/>
      <c r="D42" s="13"/>
      <c r="E42" s="13"/>
      <c r="F42" s="13"/>
      <c r="G42" s="13"/>
      <c r="H42" s="13"/>
      <c r="I42" s="13"/>
      <c r="J42" s="13"/>
      <c r="K42" s="13"/>
      <c r="L42" s="13"/>
      <c r="M42" s="13"/>
      <c r="N42" s="13"/>
      <c r="O42" s="13"/>
      <c r="P42" s="13"/>
      <c r="Q42" s="13"/>
      <c r="R42" s="11"/>
      <c r="S42" s="11"/>
      <c r="T42" s="11"/>
      <c r="U42" s="11"/>
      <c r="V42" s="19"/>
      <c r="W42" s="11"/>
      <c r="X42" s="11"/>
      <c r="Y42" s="11"/>
      <c r="Z42" s="11"/>
      <c r="AA42" s="11"/>
      <c r="AB42" s="11"/>
      <c r="AC42" s="11"/>
      <c r="AD42" s="11"/>
      <c r="AE42" s="11"/>
      <c r="AF42" s="3"/>
      <c r="AG42" s="199"/>
    </row>
    <row r="43" spans="1:33" ht="9" customHeight="1" x14ac:dyDescent="0.2">
      <c r="A43" s="2"/>
      <c r="B43" s="4"/>
      <c r="C43" s="26"/>
      <c r="D43" s="13"/>
      <c r="E43" s="13"/>
      <c r="F43" s="13"/>
      <c r="G43" s="13"/>
      <c r="H43" s="13"/>
      <c r="I43" s="13"/>
      <c r="J43" s="13"/>
      <c r="K43" s="13"/>
      <c r="L43" s="13"/>
      <c r="M43" s="13"/>
      <c r="N43" s="13"/>
      <c r="O43" s="13"/>
      <c r="P43" s="13"/>
      <c r="Q43" s="13"/>
      <c r="R43" s="11"/>
      <c r="S43" s="11"/>
      <c r="T43" s="11"/>
      <c r="U43" s="11"/>
      <c r="V43" s="19"/>
      <c r="W43" s="11"/>
      <c r="X43" s="11"/>
      <c r="Y43" s="11"/>
      <c r="Z43" s="11"/>
      <c r="AA43" s="11"/>
      <c r="AB43" s="11"/>
      <c r="AC43" s="11"/>
      <c r="AD43" s="11"/>
      <c r="AE43" s="11"/>
      <c r="AF43" s="3"/>
      <c r="AG43" s="199"/>
    </row>
    <row r="44" spans="1:33" ht="19.5" customHeight="1" x14ac:dyDescent="0.2">
      <c r="A44" s="2"/>
      <c r="B44" s="4"/>
      <c r="C44" s="4"/>
      <c r="D44" s="4"/>
      <c r="E44" s="4"/>
      <c r="F44" s="4"/>
      <c r="G44" s="4"/>
      <c r="H44" s="4"/>
      <c r="I44" s="4"/>
      <c r="J44" s="4"/>
      <c r="K44" s="4"/>
      <c r="L44" s="4"/>
      <c r="M44" s="4"/>
      <c r="N44" s="4"/>
      <c r="O44" s="4"/>
      <c r="P44" s="4"/>
      <c r="Q44" s="4"/>
      <c r="R44" s="34"/>
      <c r="S44" s="34"/>
      <c r="T44" s="4"/>
      <c r="U44" s="4"/>
      <c r="V44" s="4"/>
      <c r="W44" s="4"/>
      <c r="X44" s="4"/>
      <c r="Y44" s="4"/>
      <c r="Z44" s="4"/>
      <c r="AA44" s="4"/>
      <c r="AB44" s="17"/>
      <c r="AC44" s="4"/>
      <c r="AD44" s="17"/>
      <c r="AE44" s="4"/>
      <c r="AF44" s="3"/>
      <c r="AG44" s="199"/>
    </row>
    <row r="45" spans="1:33" ht="13.5" customHeight="1" x14ac:dyDescent="0.2">
      <c r="A45" s="2"/>
      <c r="B45" s="4"/>
      <c r="C45" s="56"/>
      <c r="D45" s="51"/>
      <c r="E45" s="51"/>
      <c r="F45" s="51"/>
      <c r="G45" s="51"/>
      <c r="H45" s="51"/>
      <c r="I45" s="51"/>
      <c r="J45" s="51"/>
      <c r="K45" s="51"/>
      <c r="L45" s="51"/>
      <c r="M45" s="51"/>
      <c r="N45" s="51"/>
      <c r="O45" s="51"/>
      <c r="P45" s="51"/>
      <c r="Q45" s="51"/>
      <c r="R45" s="57"/>
      <c r="S45" s="57"/>
      <c r="T45" s="57"/>
      <c r="U45" s="57"/>
      <c r="V45" s="57"/>
      <c r="W45" s="57"/>
      <c r="X45" s="57"/>
      <c r="Y45" s="57"/>
      <c r="Z45" s="57"/>
      <c r="AA45" s="57"/>
      <c r="AB45" s="57"/>
      <c r="AC45" s="57"/>
      <c r="AD45" s="57"/>
      <c r="AE45" s="57"/>
      <c r="AF45" s="3"/>
      <c r="AG45" s="199"/>
    </row>
    <row r="46" spans="1:33" ht="3.75" customHeight="1" x14ac:dyDescent="0.2">
      <c r="A46" s="2"/>
      <c r="B46" s="4"/>
      <c r="C46" s="8"/>
      <c r="D46" s="8"/>
      <c r="E46" s="8"/>
      <c r="F46" s="8"/>
      <c r="G46" s="8"/>
      <c r="H46" s="8"/>
      <c r="I46" s="8"/>
      <c r="J46" s="8"/>
      <c r="K46" s="8"/>
      <c r="L46" s="8"/>
      <c r="M46" s="8"/>
      <c r="N46" s="8"/>
      <c r="O46" s="8"/>
      <c r="P46" s="8"/>
      <c r="Q46" s="8"/>
      <c r="R46" s="3"/>
      <c r="S46" s="3"/>
      <c r="T46" s="3"/>
      <c r="U46" s="3"/>
      <c r="V46" s="3"/>
      <c r="W46" s="3"/>
      <c r="X46" s="3"/>
      <c r="Y46" s="3"/>
      <c r="Z46" s="3"/>
      <c r="AA46" s="3"/>
      <c r="AB46" s="3"/>
      <c r="AC46" s="3"/>
      <c r="AD46" s="3"/>
      <c r="AE46" s="3"/>
      <c r="AF46" s="3"/>
      <c r="AG46" s="199"/>
    </row>
    <row r="47" spans="1:33" ht="11.25" customHeight="1" x14ac:dyDescent="0.2">
      <c r="A47" s="2"/>
      <c r="B47" s="4"/>
      <c r="C47" s="8"/>
      <c r="D47" s="8"/>
      <c r="E47" s="10"/>
      <c r="F47" s="1719"/>
      <c r="G47" s="1719"/>
      <c r="H47" s="1719"/>
      <c r="I47" s="1719"/>
      <c r="J47" s="1719"/>
      <c r="K47" s="1719"/>
      <c r="L47" s="1719"/>
      <c r="M47" s="1719"/>
      <c r="N47" s="1719"/>
      <c r="O47" s="1719"/>
      <c r="P47" s="1719"/>
      <c r="Q47" s="1719"/>
      <c r="R47" s="1719"/>
      <c r="S47" s="1719"/>
      <c r="T47" s="1719"/>
      <c r="U47" s="1719"/>
      <c r="V47" s="1719"/>
      <c r="W47" s="10"/>
      <c r="X47" s="1719"/>
      <c r="Y47" s="1719"/>
      <c r="Z47" s="1719"/>
      <c r="AA47" s="1719"/>
      <c r="AB47" s="1719"/>
      <c r="AC47" s="1719"/>
      <c r="AD47" s="1719"/>
      <c r="AE47" s="10"/>
      <c r="AF47" s="4"/>
      <c r="AG47" s="199"/>
    </row>
    <row r="48" spans="1:33" ht="12.75" customHeight="1" x14ac:dyDescent="0.2">
      <c r="A48" s="2"/>
      <c r="B48" s="4"/>
      <c r="C48" s="8"/>
      <c r="D48" s="8"/>
      <c r="E48" s="10"/>
      <c r="F48" s="10"/>
      <c r="G48" s="10"/>
      <c r="H48" s="10"/>
      <c r="I48" s="10"/>
      <c r="J48" s="10"/>
      <c r="K48" s="10"/>
      <c r="L48" s="10"/>
      <c r="M48" s="10"/>
      <c r="N48" s="10"/>
      <c r="O48" s="10"/>
      <c r="P48" s="10"/>
      <c r="Q48" s="10"/>
      <c r="R48" s="10"/>
      <c r="S48" s="10"/>
      <c r="T48" s="10"/>
      <c r="U48" s="10"/>
      <c r="V48" s="10"/>
      <c r="W48" s="10"/>
      <c r="X48" s="10"/>
      <c r="Y48" s="10"/>
      <c r="Z48" s="10"/>
      <c r="AA48" s="10"/>
      <c r="AB48" s="10"/>
      <c r="AC48" s="10"/>
      <c r="AD48" s="10"/>
      <c r="AE48" s="10"/>
      <c r="AF48" s="3"/>
      <c r="AG48" s="199"/>
    </row>
    <row r="49" spans="1:33" ht="6" customHeight="1" x14ac:dyDescent="0.2">
      <c r="A49" s="2"/>
      <c r="B49" s="4"/>
      <c r="C49" s="8"/>
      <c r="D49" s="8"/>
      <c r="E49" s="10"/>
      <c r="F49" s="10"/>
      <c r="G49" s="10"/>
      <c r="H49" s="10"/>
      <c r="I49" s="10"/>
      <c r="J49" s="10"/>
      <c r="K49" s="10"/>
      <c r="L49" s="10"/>
      <c r="M49" s="10"/>
      <c r="N49" s="10"/>
      <c r="O49" s="10"/>
      <c r="P49" s="10"/>
      <c r="Q49" s="10"/>
      <c r="R49" s="10"/>
      <c r="S49" s="10"/>
      <c r="T49" s="10"/>
      <c r="U49" s="10"/>
      <c r="V49" s="10"/>
      <c r="W49" s="10"/>
      <c r="X49" s="10"/>
      <c r="Y49" s="10"/>
      <c r="Z49" s="10"/>
      <c r="AA49" s="10"/>
      <c r="AB49" s="10"/>
      <c r="AC49" s="10"/>
      <c r="AD49" s="10"/>
      <c r="AE49" s="10"/>
      <c r="AF49" s="3"/>
      <c r="AG49" s="199"/>
    </row>
    <row r="50" spans="1:33" s="30" customFormat="1" ht="12" customHeight="1" x14ac:dyDescent="0.2">
      <c r="A50" s="27"/>
      <c r="B50" s="28"/>
      <c r="C50" s="35"/>
      <c r="D50" s="29"/>
      <c r="E50" s="37"/>
      <c r="F50" s="37"/>
      <c r="G50" s="37"/>
      <c r="H50" s="37"/>
      <c r="I50" s="37"/>
      <c r="J50" s="37"/>
      <c r="K50" s="37"/>
      <c r="L50" s="37"/>
      <c r="M50" s="37"/>
      <c r="N50" s="37"/>
      <c r="O50" s="37"/>
      <c r="P50" s="37"/>
      <c r="Q50" s="37"/>
      <c r="R50" s="37"/>
      <c r="S50" s="37"/>
      <c r="T50" s="37"/>
      <c r="U50" s="37"/>
      <c r="V50" s="37"/>
      <c r="W50" s="37"/>
      <c r="X50" s="37"/>
      <c r="Y50" s="37"/>
      <c r="Z50" s="37"/>
      <c r="AA50" s="37"/>
      <c r="AB50" s="37"/>
      <c r="AC50" s="37"/>
      <c r="AD50" s="37"/>
      <c r="AE50" s="37"/>
      <c r="AF50" s="44"/>
      <c r="AG50" s="300"/>
    </row>
    <row r="51" spans="1:33" ht="12" customHeight="1" x14ac:dyDescent="0.2">
      <c r="A51" s="2"/>
      <c r="B51" s="4"/>
      <c r="C51" s="26"/>
      <c r="D51" s="13"/>
      <c r="E51" s="53"/>
      <c r="F51" s="43"/>
      <c r="G51" s="43"/>
      <c r="H51" s="43"/>
      <c r="I51" s="43"/>
      <c r="J51" s="43"/>
      <c r="K51" s="43"/>
      <c r="L51" s="43"/>
      <c r="M51" s="43"/>
      <c r="N51" s="43"/>
      <c r="O51" s="43"/>
      <c r="P51" s="43"/>
      <c r="Q51" s="43"/>
      <c r="R51" s="43"/>
      <c r="S51" s="43"/>
      <c r="T51" s="43"/>
      <c r="U51" s="43"/>
      <c r="V51" s="43"/>
      <c r="W51" s="43"/>
      <c r="X51" s="43"/>
      <c r="Y51" s="43"/>
      <c r="Z51" s="43"/>
      <c r="AA51" s="43"/>
      <c r="AB51" s="43"/>
      <c r="AC51" s="43"/>
      <c r="AD51" s="43"/>
      <c r="AE51" s="53"/>
      <c r="AF51" s="3"/>
      <c r="AG51" s="199"/>
    </row>
    <row r="52" spans="1:33" ht="12" customHeight="1" x14ac:dyDescent="0.2">
      <c r="A52" s="2"/>
      <c r="B52" s="4"/>
      <c r="C52" s="26"/>
      <c r="D52" s="13"/>
      <c r="E52" s="53"/>
      <c r="F52" s="43"/>
      <c r="G52" s="43"/>
      <c r="H52" s="43"/>
      <c r="I52" s="43"/>
      <c r="J52" s="43"/>
      <c r="K52" s="43"/>
      <c r="L52" s="43"/>
      <c r="M52" s="43"/>
      <c r="N52" s="43"/>
      <c r="O52" s="43"/>
      <c r="P52" s="43"/>
      <c r="Q52" s="43"/>
      <c r="R52" s="43"/>
      <c r="S52" s="43"/>
      <c r="T52" s="43"/>
      <c r="U52" s="43"/>
      <c r="V52" s="43"/>
      <c r="W52" s="43"/>
      <c r="X52" s="43"/>
      <c r="Y52" s="43"/>
      <c r="Z52" s="43"/>
      <c r="AA52" s="43"/>
      <c r="AB52" s="43"/>
      <c r="AC52" s="43"/>
      <c r="AD52" s="43"/>
      <c r="AE52" s="53"/>
      <c r="AF52" s="3"/>
      <c r="AG52" s="199"/>
    </row>
    <row r="53" spans="1:33" ht="12" customHeight="1" x14ac:dyDescent="0.2">
      <c r="A53" s="2"/>
      <c r="B53" s="4"/>
      <c r="C53" s="26"/>
      <c r="D53" s="13"/>
      <c r="E53" s="53"/>
      <c r="F53" s="43"/>
      <c r="G53" s="43"/>
      <c r="H53" s="43"/>
      <c r="I53" s="43"/>
      <c r="J53" s="43"/>
      <c r="K53" s="43"/>
      <c r="L53" s="43"/>
      <c r="M53" s="43"/>
      <c r="N53" s="43"/>
      <c r="O53" s="43"/>
      <c r="P53" s="43"/>
      <c r="Q53" s="43"/>
      <c r="R53" s="43"/>
      <c r="S53" s="43"/>
      <c r="T53" s="43"/>
      <c r="U53" s="43"/>
      <c r="V53" s="43"/>
      <c r="W53" s="43"/>
      <c r="X53" s="43"/>
      <c r="Y53" s="43"/>
      <c r="Z53" s="43"/>
      <c r="AA53" s="43"/>
      <c r="AB53" s="43"/>
      <c r="AC53" s="43"/>
      <c r="AD53" s="43"/>
      <c r="AE53" s="53"/>
      <c r="AF53" s="3"/>
      <c r="AG53" s="199"/>
    </row>
    <row r="54" spans="1:33" ht="12" customHeight="1" x14ac:dyDescent="0.2">
      <c r="A54" s="2"/>
      <c r="B54" s="4"/>
      <c r="C54" s="26"/>
      <c r="D54" s="13"/>
      <c r="E54" s="53"/>
      <c r="F54" s="43"/>
      <c r="G54" s="43"/>
      <c r="H54" s="43"/>
      <c r="I54" s="43"/>
      <c r="J54" s="43"/>
      <c r="K54" s="43"/>
      <c r="L54" s="43"/>
      <c r="M54" s="43"/>
      <c r="N54" s="43"/>
      <c r="O54" s="43"/>
      <c r="P54" s="43"/>
      <c r="Q54" s="43"/>
      <c r="R54" s="43"/>
      <c r="S54" s="43"/>
      <c r="T54" s="43"/>
      <c r="U54" s="43"/>
      <c r="V54" s="43"/>
      <c r="W54" s="43"/>
      <c r="X54" s="43"/>
      <c r="Y54" s="43"/>
      <c r="Z54" s="43"/>
      <c r="AA54" s="43"/>
      <c r="AB54" s="43"/>
      <c r="AC54" s="43"/>
      <c r="AD54" s="43"/>
      <c r="AE54" s="53"/>
      <c r="AF54" s="3"/>
      <c r="AG54" s="199"/>
    </row>
    <row r="55" spans="1:33" ht="12" customHeight="1" x14ac:dyDescent="0.2">
      <c r="A55" s="2"/>
      <c r="B55" s="4"/>
      <c r="C55" s="26"/>
      <c r="D55" s="13"/>
      <c r="E55" s="53"/>
      <c r="F55" s="43"/>
      <c r="G55" s="43"/>
      <c r="H55" s="43"/>
      <c r="I55" s="43"/>
      <c r="J55" s="43"/>
      <c r="K55" s="43"/>
      <c r="L55" s="43"/>
      <c r="M55" s="43"/>
      <c r="N55" s="43"/>
      <c r="O55" s="43"/>
      <c r="P55" s="43"/>
      <c r="Q55" s="43"/>
      <c r="R55" s="43"/>
      <c r="S55" s="43"/>
      <c r="T55" s="43"/>
      <c r="U55" s="43"/>
      <c r="V55" s="43"/>
      <c r="W55" s="43"/>
      <c r="X55" s="43"/>
      <c r="Y55" s="43"/>
      <c r="Z55" s="43"/>
      <c r="AA55" s="43"/>
      <c r="AB55" s="43"/>
      <c r="AC55" s="43"/>
      <c r="AD55" s="43"/>
      <c r="AE55" s="53"/>
      <c r="AF55" s="3"/>
      <c r="AG55" s="199"/>
    </row>
    <row r="56" spans="1:33" ht="12" customHeight="1" x14ac:dyDescent="0.2">
      <c r="A56" s="2"/>
      <c r="B56" s="4"/>
      <c r="C56" s="26"/>
      <c r="D56" s="13"/>
      <c r="E56" s="53"/>
      <c r="F56" s="43"/>
      <c r="G56" s="43"/>
      <c r="H56" s="43"/>
      <c r="I56" s="43"/>
      <c r="J56" s="43"/>
      <c r="K56" s="43"/>
      <c r="L56" s="43"/>
      <c r="M56" s="43"/>
      <c r="N56" s="43"/>
      <c r="O56" s="43"/>
      <c r="P56" s="43"/>
      <c r="Q56" s="43"/>
      <c r="R56" s="43"/>
      <c r="S56" s="43"/>
      <c r="T56" s="43"/>
      <c r="U56" s="43"/>
      <c r="V56" s="43"/>
      <c r="W56" s="43"/>
      <c r="X56" s="43"/>
      <c r="Y56" s="43"/>
      <c r="Z56" s="43"/>
      <c r="AA56" s="43"/>
      <c r="AB56" s="43"/>
      <c r="AC56" s="43"/>
      <c r="AD56" s="43"/>
      <c r="AE56" s="53"/>
      <c r="AF56" s="3"/>
      <c r="AG56" s="199"/>
    </row>
    <row r="57" spans="1:33" ht="12" customHeight="1" x14ac:dyDescent="0.2">
      <c r="A57" s="2"/>
      <c r="B57" s="4"/>
      <c r="C57" s="26"/>
      <c r="D57" s="13"/>
      <c r="E57" s="53"/>
      <c r="F57" s="43"/>
      <c r="G57" s="43"/>
      <c r="H57" s="43"/>
      <c r="I57" s="43"/>
      <c r="J57" s="43"/>
      <c r="K57" s="43"/>
      <c r="L57" s="43"/>
      <c r="M57" s="43"/>
      <c r="N57" s="43"/>
      <c r="O57" s="43"/>
      <c r="P57" s="43"/>
      <c r="Q57" s="43"/>
      <c r="R57" s="43"/>
      <c r="S57" s="43"/>
      <c r="T57" s="43"/>
      <c r="U57" s="43"/>
      <c r="V57" s="43"/>
      <c r="W57" s="43"/>
      <c r="X57" s="43"/>
      <c r="Y57" s="43"/>
      <c r="Z57" s="43"/>
      <c r="AA57" s="43"/>
      <c r="AB57" s="43"/>
      <c r="AC57" s="43"/>
      <c r="AD57" s="43"/>
      <c r="AE57" s="53"/>
      <c r="AF57" s="3"/>
      <c r="AG57" s="199"/>
    </row>
    <row r="58" spans="1:33" ht="12" customHeight="1" x14ac:dyDescent="0.2">
      <c r="A58" s="2"/>
      <c r="B58" s="4"/>
      <c r="C58" s="26"/>
      <c r="D58" s="13"/>
      <c r="E58" s="53"/>
      <c r="F58" s="43"/>
      <c r="G58" s="43"/>
      <c r="H58" s="43"/>
      <c r="I58" s="43"/>
      <c r="J58" s="43"/>
      <c r="K58" s="43"/>
      <c r="L58" s="43"/>
      <c r="M58" s="43"/>
      <c r="N58" s="43"/>
      <c r="O58" s="43"/>
      <c r="P58" s="43"/>
      <c r="Q58" s="43"/>
      <c r="R58" s="43"/>
      <c r="S58" s="43"/>
      <c r="T58" s="43"/>
      <c r="U58" s="43"/>
      <c r="V58" s="43"/>
      <c r="W58" s="43"/>
      <c r="X58" s="43"/>
      <c r="Y58" s="43"/>
      <c r="Z58" s="43"/>
      <c r="AA58" s="43"/>
      <c r="AB58" s="43"/>
      <c r="AC58" s="43"/>
      <c r="AD58" s="43"/>
      <c r="AE58" s="53"/>
      <c r="AF58" s="3"/>
      <c r="AG58" s="199"/>
    </row>
    <row r="59" spans="1:33" ht="12" customHeight="1" x14ac:dyDescent="0.2">
      <c r="A59" s="2"/>
      <c r="B59" s="4"/>
      <c r="C59" s="26"/>
      <c r="D59" s="13"/>
      <c r="E59" s="53"/>
      <c r="F59" s="43"/>
      <c r="G59" s="43"/>
      <c r="H59" s="43"/>
      <c r="I59" s="43"/>
      <c r="J59" s="43"/>
      <c r="K59" s="43"/>
      <c r="L59" s="43"/>
      <c r="M59" s="43"/>
      <c r="N59" s="43"/>
      <c r="O59" s="43"/>
      <c r="P59" s="43"/>
      <c r="Q59" s="43"/>
      <c r="R59" s="43"/>
      <c r="S59" s="43"/>
      <c r="T59" s="43"/>
      <c r="U59" s="43"/>
      <c r="V59" s="43"/>
      <c r="W59" s="43"/>
      <c r="X59" s="43"/>
      <c r="Y59" s="43"/>
      <c r="Z59" s="43"/>
      <c r="AA59" s="43"/>
      <c r="AB59" s="43"/>
      <c r="AC59" s="43"/>
      <c r="AD59" s="43"/>
      <c r="AE59" s="53"/>
      <c r="AF59" s="3"/>
      <c r="AG59" s="199"/>
    </row>
    <row r="60" spans="1:33" ht="12" customHeight="1" x14ac:dyDescent="0.2">
      <c r="A60" s="2"/>
      <c r="B60" s="4"/>
      <c r="C60" s="26"/>
      <c r="D60" s="13"/>
      <c r="E60" s="53"/>
      <c r="F60" s="43"/>
      <c r="G60" s="43"/>
      <c r="H60" s="43"/>
      <c r="I60" s="43"/>
      <c r="J60" s="43"/>
      <c r="K60" s="43"/>
      <c r="L60" s="43"/>
      <c r="M60" s="43"/>
      <c r="N60" s="43"/>
      <c r="O60" s="43"/>
      <c r="P60" s="43"/>
      <c r="Q60" s="43"/>
      <c r="R60" s="43"/>
      <c r="S60" s="43"/>
      <c r="T60" s="43"/>
      <c r="U60" s="43"/>
      <c r="V60" s="43"/>
      <c r="W60" s="43"/>
      <c r="X60" s="43"/>
      <c r="Y60" s="43"/>
      <c r="Z60" s="43"/>
      <c r="AA60" s="43"/>
      <c r="AB60" s="43"/>
      <c r="AC60" s="43"/>
      <c r="AD60" s="43"/>
      <c r="AE60" s="53"/>
      <c r="AF60" s="3"/>
      <c r="AG60" s="199"/>
    </row>
    <row r="61" spans="1:33" ht="12" customHeight="1" x14ac:dyDescent="0.2">
      <c r="A61" s="2"/>
      <c r="B61" s="4"/>
      <c r="C61" s="26"/>
      <c r="D61" s="13"/>
      <c r="E61" s="53"/>
      <c r="F61" s="43"/>
      <c r="G61" s="43"/>
      <c r="H61" s="43"/>
      <c r="I61" s="43"/>
      <c r="J61" s="43"/>
      <c r="K61" s="43"/>
      <c r="L61" s="43"/>
      <c r="M61" s="43"/>
      <c r="N61" s="43"/>
      <c r="O61" s="43"/>
      <c r="P61" s="43"/>
      <c r="Q61" s="43"/>
      <c r="R61" s="43"/>
      <c r="S61" s="43"/>
      <c r="T61" s="43"/>
      <c r="U61" s="43"/>
      <c r="V61" s="43"/>
      <c r="W61" s="43"/>
      <c r="X61" s="43"/>
      <c r="Y61" s="43"/>
      <c r="Z61" s="43"/>
      <c r="AA61" s="43"/>
      <c r="AB61" s="43"/>
      <c r="AC61" s="43"/>
      <c r="AD61" s="43"/>
      <c r="AE61" s="53"/>
      <c r="AF61" s="3"/>
      <c r="AG61" s="199"/>
    </row>
    <row r="62" spans="1:33" ht="12" customHeight="1" x14ac:dyDescent="0.2">
      <c r="A62" s="2"/>
      <c r="B62" s="4"/>
      <c r="C62" s="26"/>
      <c r="D62" s="13"/>
      <c r="E62" s="53"/>
      <c r="F62" s="43"/>
      <c r="G62" s="43"/>
      <c r="H62" s="43"/>
      <c r="I62" s="43"/>
      <c r="J62" s="43"/>
      <c r="K62" s="43"/>
      <c r="L62" s="43"/>
      <c r="M62" s="43"/>
      <c r="N62" s="43"/>
      <c r="O62" s="43"/>
      <c r="P62" s="43"/>
      <c r="Q62" s="43"/>
      <c r="R62" s="43"/>
      <c r="S62" s="43"/>
      <c r="T62" s="43"/>
      <c r="U62" s="43"/>
      <c r="V62" s="43"/>
      <c r="W62" s="43"/>
      <c r="X62" s="43"/>
      <c r="Y62" s="43"/>
      <c r="Z62" s="43"/>
      <c r="AA62" s="43"/>
      <c r="AB62" s="43"/>
      <c r="AC62" s="43"/>
      <c r="AD62" s="43"/>
      <c r="AE62" s="53"/>
      <c r="AF62" s="3"/>
      <c r="AG62" s="199"/>
    </row>
    <row r="63" spans="1:33" ht="12" customHeight="1" x14ac:dyDescent="0.2">
      <c r="A63" s="2"/>
      <c r="B63" s="4"/>
      <c r="C63" s="26"/>
      <c r="D63" s="13"/>
      <c r="E63" s="53"/>
      <c r="F63" s="43"/>
      <c r="G63" s="43"/>
      <c r="H63" s="43"/>
      <c r="I63" s="43"/>
      <c r="J63" s="43"/>
      <c r="K63" s="43"/>
      <c r="L63" s="43"/>
      <c r="M63" s="43"/>
      <c r="N63" s="43"/>
      <c r="O63" s="43"/>
      <c r="P63" s="43"/>
      <c r="Q63" s="43"/>
      <c r="R63" s="43"/>
      <c r="S63" s="43"/>
      <c r="T63" s="43"/>
      <c r="U63" s="43"/>
      <c r="V63" s="43"/>
      <c r="W63" s="43"/>
      <c r="X63" s="43"/>
      <c r="Y63" s="43"/>
      <c r="Z63" s="43"/>
      <c r="AA63" s="43"/>
      <c r="AB63" s="43"/>
      <c r="AC63" s="43"/>
      <c r="AD63" s="43"/>
      <c r="AE63" s="53"/>
      <c r="AF63" s="3"/>
      <c r="AG63" s="199"/>
    </row>
    <row r="64" spans="1:33" ht="12" customHeight="1" x14ac:dyDescent="0.2">
      <c r="A64" s="2"/>
      <c r="B64" s="4"/>
      <c r="C64" s="26"/>
      <c r="D64" s="13"/>
      <c r="E64" s="53"/>
      <c r="F64" s="43"/>
      <c r="G64" s="43"/>
      <c r="H64" s="43"/>
      <c r="I64" s="43"/>
      <c r="J64" s="43"/>
      <c r="K64" s="43"/>
      <c r="L64" s="43"/>
      <c r="M64" s="43"/>
      <c r="N64" s="43"/>
      <c r="O64" s="43"/>
      <c r="P64" s="43"/>
      <c r="Q64" s="43"/>
      <c r="R64" s="43"/>
      <c r="S64" s="43"/>
      <c r="T64" s="43"/>
      <c r="U64" s="43"/>
      <c r="V64" s="43"/>
      <c r="W64" s="43"/>
      <c r="X64" s="43"/>
      <c r="Y64" s="43"/>
      <c r="Z64" s="43"/>
      <c r="AA64" s="43"/>
      <c r="AB64" s="43"/>
      <c r="AC64" s="43"/>
      <c r="AD64" s="43"/>
      <c r="AE64" s="53"/>
      <c r="AF64" s="3"/>
      <c r="AG64" s="199"/>
    </row>
    <row r="65" spans="1:33" ht="12" customHeight="1" x14ac:dyDescent="0.2">
      <c r="A65" s="2"/>
      <c r="B65" s="4"/>
      <c r="C65" s="26"/>
      <c r="D65" s="13"/>
      <c r="E65" s="53"/>
      <c r="F65" s="43"/>
      <c r="G65" s="43"/>
      <c r="H65" s="43"/>
      <c r="I65" s="43"/>
      <c r="J65" s="43"/>
      <c r="K65" s="43"/>
      <c r="L65" s="43"/>
      <c r="M65" s="43"/>
      <c r="N65" s="43"/>
      <c r="O65" s="43"/>
      <c r="P65" s="43"/>
      <c r="Q65" s="43"/>
      <c r="R65" s="43"/>
      <c r="S65" s="43"/>
      <c r="T65" s="43"/>
      <c r="U65" s="43"/>
      <c r="V65" s="43"/>
      <c r="W65" s="43"/>
      <c r="X65" s="43"/>
      <c r="Y65" s="43"/>
      <c r="Z65" s="43"/>
      <c r="AA65" s="43"/>
      <c r="AB65" s="43"/>
      <c r="AC65" s="43"/>
      <c r="AD65" s="43"/>
      <c r="AE65" s="53"/>
      <c r="AF65" s="3"/>
      <c r="AG65" s="199"/>
    </row>
    <row r="66" spans="1:33" ht="12" customHeight="1" x14ac:dyDescent="0.2">
      <c r="A66" s="2"/>
      <c r="B66" s="4"/>
      <c r="C66" s="26"/>
      <c r="D66" s="13"/>
      <c r="E66" s="53"/>
      <c r="F66" s="43"/>
      <c r="G66" s="43"/>
      <c r="H66" s="43"/>
      <c r="I66" s="43"/>
      <c r="J66" s="43"/>
      <c r="K66" s="43"/>
      <c r="L66" s="43"/>
      <c r="M66" s="43"/>
      <c r="N66" s="43"/>
      <c r="O66" s="43"/>
      <c r="P66" s="43"/>
      <c r="Q66" s="43"/>
      <c r="R66" s="43"/>
      <c r="S66" s="43"/>
      <c r="T66" s="43"/>
      <c r="U66" s="43"/>
      <c r="V66" s="43"/>
      <c r="W66" s="43"/>
      <c r="X66" s="43"/>
      <c r="Y66" s="43"/>
      <c r="Z66" s="43"/>
      <c r="AA66" s="43"/>
      <c r="AB66" s="43"/>
      <c r="AC66" s="43"/>
      <c r="AD66" s="43"/>
      <c r="AE66" s="53"/>
      <c r="AF66" s="3"/>
      <c r="AG66" s="199"/>
    </row>
    <row r="67" spans="1:33" ht="12" customHeight="1" x14ac:dyDescent="0.2">
      <c r="A67" s="2"/>
      <c r="B67" s="4"/>
      <c r="C67" s="26"/>
      <c r="D67" s="13"/>
      <c r="E67" s="53"/>
      <c r="F67" s="43"/>
      <c r="G67" s="43"/>
      <c r="H67" s="43"/>
      <c r="I67" s="43"/>
      <c r="J67" s="43"/>
      <c r="K67" s="43"/>
      <c r="L67" s="43"/>
      <c r="M67" s="43"/>
      <c r="N67" s="43"/>
      <c r="O67" s="43"/>
      <c r="P67" s="43"/>
      <c r="Q67" s="43"/>
      <c r="R67" s="43"/>
      <c r="S67" s="43"/>
      <c r="T67" s="43"/>
      <c r="U67" s="43"/>
      <c r="V67" s="43"/>
      <c r="W67" s="43"/>
      <c r="X67" s="43"/>
      <c r="Y67" s="43"/>
      <c r="Z67" s="43"/>
      <c r="AA67" s="43"/>
      <c r="AB67" s="43"/>
      <c r="AC67" s="43"/>
      <c r="AD67" s="43"/>
      <c r="AE67" s="53"/>
      <c r="AF67" s="3"/>
      <c r="AG67" s="199"/>
    </row>
    <row r="68" spans="1:33" ht="12" customHeight="1" x14ac:dyDescent="0.2">
      <c r="A68" s="2"/>
      <c r="B68" s="4"/>
      <c r="C68" s="26"/>
      <c r="D68" s="13"/>
      <c r="E68" s="53"/>
      <c r="F68" s="43"/>
      <c r="G68" s="43"/>
      <c r="H68" s="43"/>
      <c r="I68" s="43"/>
      <c r="J68" s="43"/>
      <c r="K68" s="43"/>
      <c r="L68" s="43"/>
      <c r="M68" s="43"/>
      <c r="N68" s="43"/>
      <c r="O68" s="43"/>
      <c r="P68" s="43"/>
      <c r="Q68" s="43"/>
      <c r="R68" s="43"/>
      <c r="S68" s="43"/>
      <c r="T68" s="43"/>
      <c r="U68" s="43"/>
      <c r="V68" s="43"/>
      <c r="W68" s="43"/>
      <c r="X68" s="43"/>
      <c r="Y68" s="43"/>
      <c r="Z68" s="43"/>
      <c r="AA68" s="43"/>
      <c r="AB68" s="43"/>
      <c r="AC68" s="43"/>
      <c r="AD68" s="43"/>
      <c r="AE68" s="53"/>
      <c r="AF68" s="3"/>
      <c r="AG68" s="199"/>
    </row>
    <row r="69" spans="1:33" ht="12" customHeight="1" x14ac:dyDescent="0.2">
      <c r="A69" s="2"/>
      <c r="B69" s="4"/>
      <c r="C69" s="26"/>
      <c r="D69" s="13"/>
      <c r="E69" s="53"/>
      <c r="F69" s="43"/>
      <c r="G69" s="43"/>
      <c r="H69" s="43"/>
      <c r="I69" s="43"/>
      <c r="J69" s="43"/>
      <c r="K69" s="43"/>
      <c r="L69" s="43"/>
      <c r="M69" s="43"/>
      <c r="N69" s="43"/>
      <c r="O69" s="43"/>
      <c r="P69" s="43"/>
      <c r="Q69" s="43"/>
      <c r="R69" s="43"/>
      <c r="S69" s="43"/>
      <c r="T69" s="43"/>
      <c r="U69" s="43"/>
      <c r="V69" s="43"/>
      <c r="W69" s="43"/>
      <c r="X69" s="43"/>
      <c r="Y69" s="43"/>
      <c r="Z69" s="43"/>
      <c r="AA69" s="43"/>
      <c r="AB69" s="43"/>
      <c r="AC69" s="43"/>
      <c r="AD69" s="43"/>
      <c r="AE69" s="53"/>
      <c r="AF69" s="3"/>
      <c r="AG69" s="199"/>
    </row>
    <row r="70" spans="1:33" ht="12" customHeight="1" x14ac:dyDescent="0.2">
      <c r="A70" s="2"/>
      <c r="B70" s="4"/>
      <c r="C70" s="26"/>
      <c r="D70" s="13"/>
      <c r="E70" s="53"/>
      <c r="F70" s="43"/>
      <c r="G70" s="43"/>
      <c r="H70" s="43"/>
      <c r="I70" s="43"/>
      <c r="J70" s="43"/>
      <c r="K70" s="43"/>
      <c r="L70" s="43"/>
      <c r="M70" s="43"/>
      <c r="N70" s="43"/>
      <c r="O70" s="43"/>
      <c r="P70" s="43"/>
      <c r="Q70" s="43"/>
      <c r="R70" s="43"/>
      <c r="S70" s="43"/>
      <c r="T70" s="43"/>
      <c r="U70" s="43"/>
      <c r="V70" s="43"/>
      <c r="W70" s="43"/>
      <c r="X70" s="43"/>
      <c r="Y70" s="43"/>
      <c r="Z70" s="43"/>
      <c r="AA70" s="43"/>
      <c r="AB70" s="43"/>
      <c r="AC70" s="43"/>
      <c r="AD70" s="43"/>
      <c r="AE70" s="53"/>
      <c r="AF70" s="3"/>
      <c r="AG70" s="199"/>
    </row>
    <row r="71" spans="1:33" s="47" customFormat="1" ht="9.75" customHeight="1" x14ac:dyDescent="0.15">
      <c r="A71" s="45"/>
      <c r="B71" s="46"/>
      <c r="C71" s="49"/>
      <c r="D71" s="20"/>
      <c r="E71" s="50"/>
      <c r="F71" s="50"/>
      <c r="G71" s="50"/>
      <c r="H71" s="54"/>
      <c r="I71" s="54"/>
      <c r="J71" s="54"/>
      <c r="K71" s="54"/>
      <c r="L71" s="54"/>
      <c r="M71" s="54"/>
      <c r="N71" s="54"/>
      <c r="O71" s="54"/>
      <c r="P71" s="54"/>
      <c r="Q71" s="54"/>
      <c r="R71" s="54"/>
      <c r="S71" s="54"/>
      <c r="T71" s="54"/>
      <c r="U71" s="54"/>
      <c r="V71" s="54"/>
      <c r="W71" s="54"/>
      <c r="X71" s="54"/>
      <c r="Y71" s="54"/>
      <c r="Z71" s="54"/>
      <c r="AA71" s="54"/>
      <c r="AB71" s="54"/>
      <c r="AC71" s="54"/>
      <c r="AD71" s="54"/>
      <c r="AE71" s="54"/>
      <c r="AF71" s="46"/>
      <c r="AG71" s="324"/>
    </row>
    <row r="72" spans="1:33" ht="11.25" customHeight="1" x14ac:dyDescent="0.2">
      <c r="A72" s="2"/>
      <c r="B72" s="1"/>
      <c r="C72" s="25"/>
      <c r="D72" s="13"/>
      <c r="E72" s="55"/>
      <c r="F72" s="55"/>
      <c r="G72" s="55"/>
      <c r="H72" s="55"/>
      <c r="I72" s="55"/>
      <c r="J72" s="55"/>
      <c r="K72" s="55"/>
      <c r="L72" s="55"/>
      <c r="M72" s="55"/>
      <c r="N72" s="55"/>
      <c r="O72" s="55"/>
      <c r="P72" s="55"/>
      <c r="Q72" s="55"/>
      <c r="R72" s="55"/>
      <c r="S72" s="55"/>
      <c r="T72" s="55"/>
      <c r="U72" s="55"/>
      <c r="V72" s="54"/>
      <c r="W72" s="55"/>
      <c r="X72" s="55"/>
      <c r="Y72" s="55"/>
      <c r="Z72" s="55"/>
      <c r="AA72" s="55"/>
      <c r="AB72" s="55"/>
      <c r="AC72" s="55"/>
      <c r="AD72" s="55"/>
      <c r="AE72" s="55"/>
      <c r="AF72" s="3"/>
      <c r="AG72" s="199"/>
    </row>
    <row r="73" spans="1:33" ht="13.5" customHeight="1" x14ac:dyDescent="0.2">
      <c r="A73" s="2"/>
      <c r="B73" s="1"/>
      <c r="C73" s="1"/>
      <c r="D73" s="1"/>
      <c r="I73" s="4"/>
      <c r="J73" s="4"/>
      <c r="K73" s="4"/>
      <c r="L73" s="4"/>
      <c r="M73" s="4"/>
      <c r="N73" s="4"/>
      <c r="O73" s="4"/>
      <c r="P73" s="4"/>
      <c r="Q73" s="4"/>
      <c r="R73" s="4"/>
      <c r="S73" s="4"/>
      <c r="T73" s="4"/>
      <c r="U73" s="4"/>
      <c r="V73" s="48"/>
      <c r="W73" s="4"/>
      <c r="X73" s="4"/>
      <c r="Y73" s="4"/>
      <c r="Z73" s="1538">
        <v>42644</v>
      </c>
      <c r="AA73" s="1538"/>
      <c r="AB73" s="1538"/>
      <c r="AC73" s="1538"/>
      <c r="AD73" s="1538"/>
      <c r="AE73" s="1538"/>
      <c r="AF73" s="326">
        <v>23</v>
      </c>
      <c r="AG73" s="199"/>
    </row>
  </sheetData>
  <customSheetViews>
    <customSheetView guid="{87E9DA1B-1CEB-458D-87A5-C4E38BAE485A}" showPageBreaks="1" printArea="1" hiddenRows="1" topLeftCell="A7">
      <selection activeCell="EW151" sqref="EW151:FA155"/>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hiddenRows="1" topLeftCell="A7">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D8E90C30-C61D-40A7-989F-8651AA8E91E2}" hiddenRows="1" topLeftCell="A7">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9">
    <mergeCell ref="B1:H1"/>
    <mergeCell ref="Z73:AE73"/>
    <mergeCell ref="B2:D2"/>
    <mergeCell ref="F47:V47"/>
    <mergeCell ref="F6:V6"/>
    <mergeCell ref="C8:D8"/>
    <mergeCell ref="X6:AD6"/>
    <mergeCell ref="X47:AD47"/>
    <mergeCell ref="F5:L5"/>
  </mergeCells>
  <phoneticPr fontId="6"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lha101" enableFormatConditionsCalculation="0">
    <tabColor theme="9"/>
  </sheetPr>
  <dimension ref="A1:E54"/>
  <sheetViews>
    <sheetView showRuler="0" topLeftCell="A37" workbookViewId="0">
      <selection activeCell="AI65" sqref="AI65"/>
    </sheetView>
  </sheetViews>
  <sheetFormatPr defaultRowHeight="12.75" x14ac:dyDescent="0.2"/>
  <cols>
    <col min="1" max="1" width="3.28515625" customWidth="1"/>
    <col min="2" max="3" width="2.5703125" customWidth="1"/>
    <col min="4" max="4" width="90.5703125" customWidth="1"/>
    <col min="5" max="5" width="3.28515625" customWidth="1"/>
  </cols>
  <sheetData>
    <row r="1" spans="1:5" ht="13.5" customHeight="1" x14ac:dyDescent="0.2">
      <c r="A1" s="294"/>
      <c r="B1" s="294"/>
      <c r="C1" s="294"/>
      <c r="D1" s="294"/>
      <c r="E1" s="294"/>
    </row>
    <row r="2" spans="1:5" ht="13.5" customHeight="1" x14ac:dyDescent="0.2">
      <c r="A2" s="294"/>
      <c r="B2" s="294"/>
      <c r="C2" s="294"/>
      <c r="D2" s="294"/>
      <c r="E2" s="294"/>
    </row>
    <row r="3" spans="1:5" ht="13.5" customHeight="1" x14ac:dyDescent="0.2">
      <c r="A3" s="294"/>
      <c r="B3" s="294"/>
      <c r="C3" s="294"/>
      <c r="D3" s="294"/>
      <c r="E3" s="294"/>
    </row>
    <row r="4" spans="1:5" s="7" customFormat="1" ht="13.5" customHeight="1" x14ac:dyDescent="0.2">
      <c r="A4" s="294"/>
      <c r="B4" s="294"/>
      <c r="C4" s="294"/>
      <c r="D4" s="294"/>
      <c r="E4" s="294"/>
    </row>
    <row r="5" spans="1:5" ht="13.5" customHeight="1" x14ac:dyDescent="0.2">
      <c r="A5" s="294"/>
      <c r="B5" s="294"/>
      <c r="C5" s="294"/>
      <c r="D5" s="294"/>
      <c r="E5" s="294"/>
    </row>
    <row r="6" spans="1:5" ht="13.5" customHeight="1" x14ac:dyDescent="0.2">
      <c r="A6" s="294"/>
      <c r="B6" s="294"/>
      <c r="C6" s="294"/>
      <c r="D6" s="294"/>
      <c r="E6" s="294"/>
    </row>
    <row r="7" spans="1:5" ht="13.5" customHeight="1" x14ac:dyDescent="0.2">
      <c r="A7" s="294"/>
      <c r="B7" s="294"/>
      <c r="C7" s="294"/>
      <c r="D7" s="294"/>
      <c r="E7" s="294"/>
    </row>
    <row r="8" spans="1:5" ht="13.5" customHeight="1" x14ac:dyDescent="0.2">
      <c r="A8" s="294"/>
      <c r="B8" s="294"/>
      <c r="C8" s="294"/>
      <c r="D8" s="294"/>
      <c r="E8" s="294"/>
    </row>
    <row r="9" spans="1:5" ht="13.5" customHeight="1" x14ac:dyDescent="0.2">
      <c r="A9" s="294"/>
      <c r="B9" s="294"/>
      <c r="C9" s="294"/>
      <c r="D9" s="294"/>
      <c r="E9" s="294"/>
    </row>
    <row r="10" spans="1:5" ht="13.5" customHeight="1" x14ac:dyDescent="0.2">
      <c r="A10" s="294"/>
      <c r="B10" s="294"/>
      <c r="C10" s="294"/>
      <c r="D10" s="294"/>
      <c r="E10" s="294"/>
    </row>
    <row r="11" spans="1:5" ht="13.5" customHeight="1" x14ac:dyDescent="0.2">
      <c r="A11" s="294"/>
      <c r="B11" s="294"/>
      <c r="C11" s="294"/>
      <c r="D11" s="294"/>
      <c r="E11" s="294"/>
    </row>
    <row r="12" spans="1:5" ht="13.5" customHeight="1" x14ac:dyDescent="0.2">
      <c r="A12" s="294"/>
      <c r="B12" s="294"/>
      <c r="C12" s="294"/>
      <c r="D12" s="294"/>
      <c r="E12" s="294"/>
    </row>
    <row r="13" spans="1:5" ht="13.5" customHeight="1" x14ac:dyDescent="0.2">
      <c r="A13" s="294"/>
      <c r="B13" s="294"/>
      <c r="C13" s="294"/>
      <c r="D13" s="294"/>
      <c r="E13" s="294"/>
    </row>
    <row r="14" spans="1:5" ht="13.5" customHeight="1" x14ac:dyDescent="0.2">
      <c r="A14" s="294"/>
      <c r="B14" s="294"/>
      <c r="C14" s="294"/>
      <c r="D14" s="294"/>
      <c r="E14" s="294"/>
    </row>
    <row r="15" spans="1:5" ht="13.5" customHeight="1" x14ac:dyDescent="0.2">
      <c r="A15" s="294"/>
      <c r="B15" s="294"/>
      <c r="C15" s="294"/>
      <c r="D15" s="294"/>
      <c r="E15" s="294"/>
    </row>
    <row r="16" spans="1:5" ht="13.5" customHeight="1" x14ac:dyDescent="0.2">
      <c r="A16" s="294"/>
      <c r="B16" s="294"/>
      <c r="C16" s="294"/>
      <c r="D16" s="294"/>
      <c r="E16" s="294"/>
    </row>
    <row r="17" spans="1:5" ht="13.5" customHeight="1" x14ac:dyDescent="0.2">
      <c r="A17" s="294"/>
      <c r="B17" s="294"/>
      <c r="C17" s="294"/>
      <c r="D17" s="294"/>
      <c r="E17" s="294"/>
    </row>
    <row r="18" spans="1:5" ht="13.5" customHeight="1" x14ac:dyDescent="0.2">
      <c r="A18" s="294"/>
      <c r="B18" s="294"/>
      <c r="C18" s="294"/>
      <c r="D18" s="294"/>
      <c r="E18" s="294"/>
    </row>
    <row r="19" spans="1:5" ht="13.5" customHeight="1" x14ac:dyDescent="0.2">
      <c r="A19" s="294"/>
      <c r="B19" s="294"/>
      <c r="C19" s="294"/>
      <c r="D19" s="294"/>
      <c r="E19" s="294"/>
    </row>
    <row r="20" spans="1:5" ht="13.5" customHeight="1" x14ac:dyDescent="0.2">
      <c r="A20" s="294"/>
      <c r="B20" s="294"/>
      <c r="C20" s="294"/>
      <c r="D20" s="294"/>
      <c r="E20" s="294"/>
    </row>
    <row r="21" spans="1:5" ht="13.5" customHeight="1" x14ac:dyDescent="0.2">
      <c r="A21" s="294"/>
      <c r="B21" s="294"/>
      <c r="C21" s="294"/>
      <c r="D21" s="294"/>
      <c r="E21" s="294"/>
    </row>
    <row r="22" spans="1:5" ht="13.5" customHeight="1" x14ac:dyDescent="0.2">
      <c r="A22" s="294"/>
      <c r="B22" s="294"/>
      <c r="C22" s="294"/>
      <c r="D22" s="294"/>
      <c r="E22" s="294"/>
    </row>
    <row r="23" spans="1:5" ht="13.5" customHeight="1" x14ac:dyDescent="0.2">
      <c r="A23" s="294"/>
      <c r="B23" s="294"/>
      <c r="C23" s="294"/>
      <c r="D23" s="294"/>
      <c r="E23" s="294"/>
    </row>
    <row r="24" spans="1:5" ht="13.5" customHeight="1" x14ac:dyDescent="0.2">
      <c r="A24" s="294"/>
      <c r="B24" s="294"/>
      <c r="C24" s="294"/>
      <c r="D24" s="294"/>
      <c r="E24" s="294"/>
    </row>
    <row r="25" spans="1:5" ht="13.5" customHeight="1" x14ac:dyDescent="0.2">
      <c r="A25" s="294"/>
      <c r="B25" s="294"/>
      <c r="C25" s="294"/>
      <c r="D25" s="294"/>
      <c r="E25" s="294"/>
    </row>
    <row r="26" spans="1:5" ht="13.5" customHeight="1" x14ac:dyDescent="0.2">
      <c r="A26" s="294"/>
      <c r="B26" s="294"/>
      <c r="C26" s="294"/>
      <c r="D26" s="294"/>
      <c r="E26" s="294"/>
    </row>
    <row r="27" spans="1:5" ht="13.5" customHeight="1" x14ac:dyDescent="0.2">
      <c r="A27" s="294"/>
      <c r="B27" s="294"/>
      <c r="C27" s="294"/>
      <c r="D27" s="294"/>
      <c r="E27" s="294"/>
    </row>
    <row r="28" spans="1:5" ht="13.5" customHeight="1" x14ac:dyDescent="0.2">
      <c r="A28" s="294"/>
      <c r="B28" s="294"/>
      <c r="C28" s="294"/>
      <c r="D28" s="294"/>
      <c r="E28" s="294"/>
    </row>
    <row r="29" spans="1:5" ht="13.5" customHeight="1" x14ac:dyDescent="0.2">
      <c r="A29" s="294"/>
      <c r="B29" s="294"/>
      <c r="C29" s="294"/>
      <c r="D29" s="294"/>
      <c r="E29" s="294"/>
    </row>
    <row r="30" spans="1:5" ht="13.5" customHeight="1" x14ac:dyDescent="0.2">
      <c r="A30" s="294"/>
      <c r="B30" s="294"/>
      <c r="C30" s="294"/>
      <c r="D30" s="294"/>
      <c r="E30" s="294"/>
    </row>
    <row r="31" spans="1:5" ht="13.5" customHeight="1" x14ac:dyDescent="0.2">
      <c r="A31" s="294"/>
      <c r="B31" s="294"/>
      <c r="C31" s="294"/>
      <c r="D31" s="294"/>
      <c r="E31" s="294"/>
    </row>
    <row r="32" spans="1:5" ht="13.5" customHeight="1" x14ac:dyDescent="0.2">
      <c r="A32" s="294"/>
      <c r="B32" s="294"/>
      <c r="C32" s="294"/>
      <c r="D32" s="294"/>
      <c r="E32" s="294"/>
    </row>
    <row r="33" spans="1:5" ht="13.5" customHeight="1" x14ac:dyDescent="0.2">
      <c r="A33" s="294"/>
      <c r="B33" s="294"/>
      <c r="C33" s="294"/>
      <c r="D33" s="294"/>
      <c r="E33" s="294"/>
    </row>
    <row r="34" spans="1:5" ht="13.5" customHeight="1" x14ac:dyDescent="0.2">
      <c r="A34" s="294"/>
      <c r="B34" s="294"/>
      <c r="C34" s="294"/>
      <c r="D34" s="294"/>
      <c r="E34" s="294"/>
    </row>
    <row r="35" spans="1:5" ht="13.5" customHeight="1" x14ac:dyDescent="0.2">
      <c r="A35" s="294"/>
      <c r="B35" s="294"/>
      <c r="C35" s="294"/>
      <c r="D35" s="294"/>
      <c r="E35" s="294"/>
    </row>
    <row r="36" spans="1:5" ht="13.5" customHeight="1" x14ac:dyDescent="0.2">
      <c r="A36" s="294"/>
      <c r="B36" s="294"/>
      <c r="C36" s="294"/>
      <c r="D36" s="294"/>
      <c r="E36" s="294"/>
    </row>
    <row r="37" spans="1:5" ht="13.5" customHeight="1" x14ac:dyDescent="0.2">
      <c r="A37" s="294"/>
      <c r="B37" s="294"/>
      <c r="C37" s="294"/>
      <c r="D37" s="294"/>
      <c r="E37" s="294"/>
    </row>
    <row r="38" spans="1:5" ht="13.5" customHeight="1" x14ac:dyDescent="0.2">
      <c r="A38" s="294"/>
      <c r="B38" s="294"/>
      <c r="C38" s="294"/>
      <c r="D38" s="294"/>
      <c r="E38" s="294"/>
    </row>
    <row r="39" spans="1:5" ht="13.5" customHeight="1" x14ac:dyDescent="0.2">
      <c r="A39" s="294"/>
      <c r="B39" s="294"/>
      <c r="C39" s="294"/>
      <c r="D39" s="294"/>
      <c r="E39" s="294"/>
    </row>
    <row r="40" spans="1:5" ht="13.5" customHeight="1" x14ac:dyDescent="0.2">
      <c r="A40" s="294"/>
      <c r="B40" s="294"/>
      <c r="C40" s="294"/>
      <c r="D40" s="294"/>
      <c r="E40" s="294"/>
    </row>
    <row r="41" spans="1:5" ht="18.75" customHeight="1" x14ac:dyDescent="0.2">
      <c r="A41" s="294"/>
      <c r="B41" s="294" t="s">
        <v>318</v>
      </c>
      <c r="C41" s="294"/>
      <c r="D41" s="294"/>
      <c r="E41" s="294"/>
    </row>
    <row r="42" spans="1:5" ht="9" customHeight="1" x14ac:dyDescent="0.2">
      <c r="A42" s="293"/>
      <c r="B42" s="335"/>
      <c r="C42" s="336"/>
      <c r="D42" s="337"/>
      <c r="E42" s="293"/>
    </row>
    <row r="43" spans="1:5" ht="13.5" customHeight="1" x14ac:dyDescent="0.2">
      <c r="A43" s="293"/>
      <c r="B43" s="335"/>
      <c r="C43" s="332"/>
      <c r="D43" s="338" t="s">
        <v>315</v>
      </c>
      <c r="E43" s="293"/>
    </row>
    <row r="44" spans="1:5" ht="13.5" customHeight="1" x14ac:dyDescent="0.2">
      <c r="A44" s="293"/>
      <c r="B44" s="335"/>
      <c r="C44" s="343"/>
      <c r="D44" s="532" t="s">
        <v>422</v>
      </c>
      <c r="E44" s="293"/>
    </row>
    <row r="45" spans="1:5" ht="13.5" customHeight="1" x14ac:dyDescent="0.2">
      <c r="A45" s="293"/>
      <c r="B45" s="335"/>
      <c r="C45" s="339"/>
      <c r="D45" s="337"/>
      <c r="E45" s="293"/>
    </row>
    <row r="46" spans="1:5" ht="13.5" customHeight="1" x14ac:dyDescent="0.2">
      <c r="A46" s="293"/>
      <c r="B46" s="335"/>
      <c r="C46" s="333"/>
      <c r="D46" s="338" t="s">
        <v>316</v>
      </c>
      <c r="E46" s="293"/>
    </row>
    <row r="47" spans="1:5" ht="13.5" customHeight="1" x14ac:dyDescent="0.2">
      <c r="A47" s="293"/>
      <c r="B47" s="335"/>
      <c r="C47" s="336"/>
      <c r="D47" s="949" t="s">
        <v>422</v>
      </c>
      <c r="E47" s="293"/>
    </row>
    <row r="48" spans="1:5" ht="13.5" customHeight="1" x14ac:dyDescent="0.2">
      <c r="A48" s="293"/>
      <c r="B48" s="335"/>
      <c r="C48" s="336"/>
      <c r="D48" s="337"/>
      <c r="E48" s="293"/>
    </row>
    <row r="49" spans="1:5" ht="13.5" customHeight="1" x14ac:dyDescent="0.2">
      <c r="A49" s="293"/>
      <c r="B49" s="335"/>
      <c r="C49" s="334"/>
      <c r="D49" s="338" t="s">
        <v>317</v>
      </c>
      <c r="E49" s="293"/>
    </row>
    <row r="50" spans="1:5" ht="13.5" customHeight="1" x14ac:dyDescent="0.2">
      <c r="A50" s="293"/>
      <c r="B50" s="335"/>
      <c r="C50" s="336"/>
      <c r="D50" s="532" t="s">
        <v>495</v>
      </c>
      <c r="E50" s="293"/>
    </row>
    <row r="51" spans="1:5" ht="25.5" customHeight="1" x14ac:dyDescent="0.2">
      <c r="A51" s="293"/>
      <c r="B51" s="340"/>
      <c r="C51" s="341"/>
      <c r="D51" s="342"/>
      <c r="E51" s="293"/>
    </row>
    <row r="52" spans="1:5" x14ac:dyDescent="0.2">
      <c r="A52" s="293"/>
      <c r="B52" s="294"/>
      <c r="C52" s="296"/>
      <c r="D52" s="295"/>
      <c r="E52" s="293"/>
    </row>
    <row r="53" spans="1:5" s="74" customFormat="1" x14ac:dyDescent="0.2">
      <c r="A53" s="293"/>
      <c r="B53" s="294"/>
      <c r="C53" s="296"/>
      <c r="D53" s="295"/>
      <c r="E53" s="293"/>
    </row>
    <row r="54" spans="1:5" ht="94.5" customHeight="1" x14ac:dyDescent="0.2">
      <c r="A54" s="293"/>
      <c r="B54" s="294"/>
      <c r="C54" s="296"/>
      <c r="D54" s="295"/>
      <c r="E54" s="293"/>
    </row>
  </sheetData>
  <customSheetViews>
    <customSheetView guid="{87E9DA1B-1CEB-458D-87A5-C4E38BAE485A}" showPageBreaks="1" printArea="1" showRuler="0">
      <selection activeCell="EW151" sqref="EW151:FA155"/>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showRuler="0">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D8E90C30-C61D-40A7-989F-8651AA8E91E2}" showPageBreaks="1" printArea="1" showRuler="0">
      <selection activeCell="F23" sqref="F23"/>
      <pageMargins left="0.15748031496062992" right="0.15748031496062992" top="0.19685039370078741" bottom="0.19685039370078741" header="0" footer="0"/>
      <printOptions horizontalCentered="1"/>
      <pageSetup paperSize="9" orientation="portrait" r:id="rId3"/>
      <headerFooter alignWithMargins="0"/>
    </customSheetView>
  </customSheetViews>
  <phoneticPr fontId="6" type="noConversion"/>
  <hyperlinks>
    <hyperlink ref="D44" r:id="rId4"/>
    <hyperlink ref="D50" r:id="rId5"/>
    <hyperlink ref="D47" r:id="rId6"/>
  </hyperlinks>
  <printOptions horizontalCentered="1"/>
  <pageMargins left="0.15748031496062992" right="0.15748031496062992" top="0.19685039370078741" bottom="0.19685039370078741" header="0" footer="0"/>
  <pageSetup paperSize="9" orientation="portrait" r:id="rId7"/>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sheetPr>
  <dimension ref="A1:S55"/>
  <sheetViews>
    <sheetView showRuler="0" zoomScaleNormal="100" workbookViewId="0"/>
  </sheetViews>
  <sheetFormatPr defaultRowHeight="12.75" x14ac:dyDescent="0.2"/>
  <cols>
    <col min="1" max="1" width="1" style="1361" customWidth="1"/>
    <col min="2" max="2" width="2.5703125" style="1361" customWidth="1"/>
    <col min="3" max="3" width="3" style="1361" customWidth="1"/>
    <col min="4" max="4" width="6" style="1361" customWidth="1"/>
    <col min="5" max="5" width="10.7109375" style="1361" customWidth="1"/>
    <col min="6" max="6" width="0.5703125" style="1361" customWidth="1"/>
    <col min="7" max="7" width="13" style="1361" customWidth="1"/>
    <col min="8" max="8" width="5.5703125" style="1361" customWidth="1"/>
    <col min="9" max="9" width="2.5703125" style="1361" customWidth="1"/>
    <col min="10" max="10" width="20.7109375" style="1361" customWidth="1"/>
    <col min="11" max="11" width="11.7109375" style="1361" customWidth="1"/>
    <col min="12" max="12" width="18.5703125" style="1361" customWidth="1"/>
    <col min="13" max="13" width="2.7109375" style="1361" customWidth="1"/>
    <col min="14" max="14" width="2.42578125" style="1361" customWidth="1"/>
    <col min="15" max="15" width="1" style="1361" customWidth="1"/>
    <col min="16" max="16384" width="9.140625" style="1361"/>
  </cols>
  <sheetData>
    <row r="1" spans="1:15" ht="13.5" customHeight="1" x14ac:dyDescent="0.2">
      <c r="A1" s="1357"/>
      <c r="B1" s="1478" t="s">
        <v>305</v>
      </c>
      <c r="C1" s="1478"/>
      <c r="D1" s="1478"/>
      <c r="E1" s="1478"/>
      <c r="F1" s="1358"/>
      <c r="G1" s="1358"/>
      <c r="H1" s="1358"/>
      <c r="I1" s="1358"/>
      <c r="J1" s="1358"/>
      <c r="K1" s="1358"/>
      <c r="L1" s="1358"/>
      <c r="M1" s="1359"/>
      <c r="N1" s="1359"/>
      <c r="O1" s="1360"/>
    </row>
    <row r="2" spans="1:15" ht="8.25" customHeight="1" x14ac:dyDescent="0.2">
      <c r="A2" s="1357"/>
      <c r="B2" s="1362"/>
      <c r="C2" s="1363"/>
      <c r="D2" s="1363"/>
      <c r="E2" s="1363"/>
      <c r="F2" s="1363"/>
      <c r="G2" s="1363"/>
      <c r="H2" s="1364"/>
      <c r="I2" s="1364"/>
      <c r="J2" s="1364"/>
      <c r="K2" s="1364"/>
      <c r="L2" s="1364"/>
      <c r="M2" s="1364"/>
      <c r="N2" s="1365"/>
      <c r="O2" s="1366"/>
    </row>
    <row r="3" spans="1:15" s="1371" customFormat="1" ht="11.25" customHeight="1" x14ac:dyDescent="0.2">
      <c r="A3" s="1367"/>
      <c r="B3" s="1368"/>
      <c r="C3" s="1479" t="s">
        <v>54</v>
      </c>
      <c r="D3" s="1479"/>
      <c r="E3" s="1479"/>
      <c r="F3" s="1479"/>
      <c r="G3" s="1479"/>
      <c r="H3" s="1479"/>
      <c r="I3" s="1479"/>
      <c r="J3" s="1479"/>
      <c r="K3" s="1479"/>
      <c r="L3" s="1479"/>
      <c r="M3" s="1479"/>
      <c r="N3" s="1369"/>
      <c r="O3" s="1370"/>
    </row>
    <row r="4" spans="1:15" s="1371" customFormat="1" ht="11.25" x14ac:dyDescent="0.2">
      <c r="A4" s="1367"/>
      <c r="B4" s="1368"/>
      <c r="C4" s="1479"/>
      <c r="D4" s="1479"/>
      <c r="E4" s="1479"/>
      <c r="F4" s="1479"/>
      <c r="G4" s="1479"/>
      <c r="H4" s="1479"/>
      <c r="I4" s="1479"/>
      <c r="J4" s="1479"/>
      <c r="K4" s="1479"/>
      <c r="L4" s="1479"/>
      <c r="M4" s="1479"/>
      <c r="N4" s="1369"/>
      <c r="O4" s="1370"/>
    </row>
    <row r="5" spans="1:15" s="1371" customFormat="1" ht="3" customHeight="1" x14ac:dyDescent="0.2">
      <c r="A5" s="1367"/>
      <c r="B5" s="1368"/>
      <c r="C5" s="1372"/>
      <c r="D5" s="1372"/>
      <c r="E5" s="1372"/>
      <c r="F5" s="1372"/>
      <c r="G5" s="1372"/>
      <c r="H5" s="1372"/>
      <c r="I5" s="1372"/>
      <c r="J5" s="1368"/>
      <c r="K5" s="1368"/>
      <c r="L5" s="1368"/>
      <c r="M5" s="1373"/>
      <c r="N5" s="1369"/>
      <c r="O5" s="1370"/>
    </row>
    <row r="6" spans="1:15" s="1371" customFormat="1" ht="18" customHeight="1" x14ac:dyDescent="0.2">
      <c r="A6" s="1367"/>
      <c r="B6" s="1368"/>
      <c r="C6" s="1374"/>
      <c r="D6" s="1472" t="s">
        <v>429</v>
      </c>
      <c r="E6" s="1472"/>
      <c r="F6" s="1472"/>
      <c r="G6" s="1472"/>
      <c r="H6" s="1472"/>
      <c r="I6" s="1472"/>
      <c r="J6" s="1472"/>
      <c r="K6" s="1472"/>
      <c r="L6" s="1472"/>
      <c r="M6" s="1472"/>
      <c r="N6" s="1369"/>
      <c r="O6" s="1370"/>
    </row>
    <row r="7" spans="1:15" s="1371" customFormat="1" ht="3" customHeight="1" x14ac:dyDescent="0.2">
      <c r="A7" s="1367"/>
      <c r="B7" s="1368"/>
      <c r="C7" s="1372"/>
      <c r="D7" s="1372"/>
      <c r="E7" s="1372"/>
      <c r="F7" s="1372"/>
      <c r="G7" s="1372"/>
      <c r="H7" s="1372"/>
      <c r="I7" s="1372"/>
      <c r="J7" s="1368"/>
      <c r="K7" s="1368"/>
      <c r="L7" s="1368"/>
      <c r="M7" s="1373"/>
      <c r="N7" s="1369"/>
      <c r="O7" s="1370"/>
    </row>
    <row r="8" spans="1:15" s="1371" customFormat="1" ht="92.25" customHeight="1" x14ac:dyDescent="0.2">
      <c r="A8" s="1367"/>
      <c r="B8" s="1368"/>
      <c r="C8" s="1372"/>
      <c r="D8" s="1480" t="s">
        <v>430</v>
      </c>
      <c r="E8" s="1472"/>
      <c r="F8" s="1472"/>
      <c r="G8" s="1472"/>
      <c r="H8" s="1472"/>
      <c r="I8" s="1472"/>
      <c r="J8" s="1472"/>
      <c r="K8" s="1472"/>
      <c r="L8" s="1472"/>
      <c r="M8" s="1472"/>
      <c r="N8" s="1369"/>
      <c r="O8" s="1370"/>
    </row>
    <row r="9" spans="1:15" s="1371" customFormat="1" ht="3" customHeight="1" x14ac:dyDescent="0.2">
      <c r="A9" s="1367"/>
      <c r="B9" s="1368"/>
      <c r="C9" s="1372"/>
      <c r="D9" s="1372"/>
      <c r="E9" s="1372"/>
      <c r="F9" s="1372"/>
      <c r="G9" s="1372"/>
      <c r="H9" s="1372"/>
      <c r="I9" s="1372"/>
      <c r="J9" s="1368"/>
      <c r="K9" s="1368"/>
      <c r="L9" s="1368"/>
      <c r="M9" s="1373"/>
      <c r="N9" s="1369"/>
      <c r="O9" s="1370"/>
    </row>
    <row r="10" spans="1:15" s="1371" customFormat="1" ht="67.5" customHeight="1" x14ac:dyDescent="0.2">
      <c r="A10" s="1367"/>
      <c r="B10" s="1368"/>
      <c r="C10" s="1372"/>
      <c r="D10" s="1481" t="s">
        <v>431</v>
      </c>
      <c r="E10" s="1481"/>
      <c r="F10" s="1481"/>
      <c r="G10" s="1481"/>
      <c r="H10" s="1481"/>
      <c r="I10" s="1481"/>
      <c r="J10" s="1481"/>
      <c r="K10" s="1481"/>
      <c r="L10" s="1481"/>
      <c r="M10" s="1481"/>
      <c r="N10" s="1369"/>
      <c r="O10" s="1370"/>
    </row>
    <row r="11" spans="1:15" s="1371" customFormat="1" ht="3" customHeight="1" x14ac:dyDescent="0.2">
      <c r="A11" s="1367"/>
      <c r="B11" s="1368"/>
      <c r="C11" s="1372"/>
      <c r="D11" s="1375"/>
      <c r="E11" s="1375"/>
      <c r="F11" s="1375"/>
      <c r="G11" s="1375"/>
      <c r="H11" s="1375"/>
      <c r="I11" s="1375"/>
      <c r="J11" s="1375"/>
      <c r="K11" s="1375"/>
      <c r="L11" s="1375"/>
      <c r="M11" s="1375"/>
      <c r="N11" s="1369"/>
      <c r="O11" s="1370"/>
    </row>
    <row r="12" spans="1:15" s="1371" customFormat="1" ht="53.25" customHeight="1" x14ac:dyDescent="0.2">
      <c r="A12" s="1367"/>
      <c r="B12" s="1368"/>
      <c r="C12" s="1372"/>
      <c r="D12" s="1472" t="s">
        <v>432</v>
      </c>
      <c r="E12" s="1472"/>
      <c r="F12" s="1472"/>
      <c r="G12" s="1472"/>
      <c r="H12" s="1472"/>
      <c r="I12" s="1472"/>
      <c r="J12" s="1472"/>
      <c r="K12" s="1472"/>
      <c r="L12" s="1472"/>
      <c r="M12" s="1472"/>
      <c r="N12" s="1369"/>
      <c r="O12" s="1370"/>
    </row>
    <row r="13" spans="1:15" s="1371" customFormat="1" ht="3" customHeight="1" x14ac:dyDescent="0.2">
      <c r="A13" s="1367"/>
      <c r="B13" s="1368"/>
      <c r="C13" s="1372"/>
      <c r="D13" s="1375"/>
      <c r="E13" s="1375"/>
      <c r="F13" s="1375"/>
      <c r="G13" s="1375"/>
      <c r="H13" s="1375"/>
      <c r="I13" s="1375"/>
      <c r="J13" s="1375"/>
      <c r="K13" s="1375"/>
      <c r="L13" s="1375"/>
      <c r="M13" s="1375"/>
      <c r="N13" s="1369"/>
      <c r="O13" s="1370"/>
    </row>
    <row r="14" spans="1:15" s="1371" customFormat="1" ht="23.25" customHeight="1" x14ac:dyDescent="0.2">
      <c r="A14" s="1367"/>
      <c r="B14" s="1368"/>
      <c r="C14" s="1372"/>
      <c r="D14" s="1472" t="s">
        <v>433</v>
      </c>
      <c r="E14" s="1472"/>
      <c r="F14" s="1472"/>
      <c r="G14" s="1472"/>
      <c r="H14" s="1472"/>
      <c r="I14" s="1472"/>
      <c r="J14" s="1472"/>
      <c r="K14" s="1472"/>
      <c r="L14" s="1472"/>
      <c r="M14" s="1472"/>
      <c r="N14" s="1369"/>
      <c r="O14" s="1370"/>
    </row>
    <row r="15" spans="1:15" s="1371" customFormat="1" ht="3" customHeight="1" x14ac:dyDescent="0.2">
      <c r="A15" s="1367"/>
      <c r="B15" s="1368"/>
      <c r="C15" s="1372"/>
      <c r="D15" s="1375"/>
      <c r="E15" s="1375"/>
      <c r="F15" s="1375"/>
      <c r="G15" s="1375"/>
      <c r="H15" s="1375"/>
      <c r="I15" s="1375"/>
      <c r="J15" s="1375"/>
      <c r="K15" s="1375"/>
      <c r="L15" s="1375"/>
      <c r="M15" s="1375"/>
      <c r="N15" s="1369"/>
      <c r="O15" s="1370"/>
    </row>
    <row r="16" spans="1:15" s="1371" customFormat="1" ht="23.25" customHeight="1" x14ac:dyDescent="0.2">
      <c r="A16" s="1367"/>
      <c r="B16" s="1368"/>
      <c r="C16" s="1372"/>
      <c r="D16" s="1472" t="s">
        <v>434</v>
      </c>
      <c r="E16" s="1472"/>
      <c r="F16" s="1472"/>
      <c r="G16" s="1472"/>
      <c r="H16" s="1472"/>
      <c r="I16" s="1472"/>
      <c r="J16" s="1472"/>
      <c r="K16" s="1472"/>
      <c r="L16" s="1472"/>
      <c r="M16" s="1472"/>
      <c r="N16" s="1369"/>
      <c r="O16" s="1370"/>
    </row>
    <row r="17" spans="1:19" s="1371" customFormat="1" ht="3" customHeight="1" x14ac:dyDescent="0.2">
      <c r="A17" s="1367"/>
      <c r="B17" s="1368"/>
      <c r="C17" s="1372"/>
      <c r="D17" s="1375"/>
      <c r="E17" s="1375"/>
      <c r="F17" s="1375"/>
      <c r="G17" s="1375"/>
      <c r="H17" s="1375"/>
      <c r="I17" s="1375"/>
      <c r="J17" s="1375"/>
      <c r="K17" s="1375"/>
      <c r="L17" s="1375"/>
      <c r="M17" s="1375"/>
      <c r="N17" s="1369"/>
      <c r="O17" s="1370"/>
    </row>
    <row r="18" spans="1:19" s="1371" customFormat="1" ht="23.25" customHeight="1" x14ac:dyDescent="0.2">
      <c r="A18" s="1367"/>
      <c r="B18" s="1368"/>
      <c r="C18" s="1372"/>
      <c r="D18" s="1480" t="s">
        <v>435</v>
      </c>
      <c r="E18" s="1472"/>
      <c r="F18" s="1472"/>
      <c r="G18" s="1472"/>
      <c r="H18" s="1472"/>
      <c r="I18" s="1472"/>
      <c r="J18" s="1472"/>
      <c r="K18" s="1472"/>
      <c r="L18" s="1472"/>
      <c r="M18" s="1472"/>
      <c r="N18" s="1369"/>
      <c r="O18" s="1370"/>
    </row>
    <row r="19" spans="1:19" s="1371" customFormat="1" ht="3" customHeight="1" x14ac:dyDescent="0.2">
      <c r="A19" s="1367"/>
      <c r="B19" s="1368"/>
      <c r="C19" s="1372"/>
      <c r="D19" s="1375"/>
      <c r="E19" s="1375"/>
      <c r="F19" s="1375"/>
      <c r="G19" s="1375"/>
      <c r="H19" s="1375"/>
      <c r="I19" s="1375"/>
      <c r="J19" s="1375"/>
      <c r="K19" s="1375"/>
      <c r="L19" s="1375"/>
      <c r="M19" s="1375"/>
      <c r="N19" s="1369"/>
      <c r="O19" s="1370"/>
    </row>
    <row r="20" spans="1:19" s="1371" customFormat="1" ht="14.25" customHeight="1" x14ac:dyDescent="0.2">
      <c r="A20" s="1367"/>
      <c r="B20" s="1368"/>
      <c r="C20" s="1372"/>
      <c r="D20" s="1472" t="s">
        <v>436</v>
      </c>
      <c r="E20" s="1472"/>
      <c r="F20" s="1472"/>
      <c r="G20" s="1472"/>
      <c r="H20" s="1472"/>
      <c r="I20" s="1472"/>
      <c r="J20" s="1472"/>
      <c r="K20" s="1472"/>
      <c r="L20" s="1472"/>
      <c r="M20" s="1472"/>
      <c r="N20" s="1369"/>
      <c r="O20" s="1370"/>
    </row>
    <row r="21" spans="1:19" s="1371" customFormat="1" ht="3" customHeight="1" x14ac:dyDescent="0.2">
      <c r="A21" s="1367"/>
      <c r="B21" s="1368"/>
      <c r="C21" s="1372"/>
      <c r="D21" s="1375"/>
      <c r="E21" s="1375"/>
      <c r="F21" s="1375"/>
      <c r="G21" s="1375"/>
      <c r="H21" s="1375"/>
      <c r="I21" s="1375"/>
      <c r="J21" s="1375"/>
      <c r="K21" s="1375"/>
      <c r="L21" s="1375"/>
      <c r="M21" s="1375"/>
      <c r="N21" s="1369"/>
      <c r="O21" s="1370"/>
    </row>
    <row r="22" spans="1:19" s="1371" customFormat="1" ht="32.25" customHeight="1" x14ac:dyDescent="0.2">
      <c r="A22" s="1367"/>
      <c r="B22" s="1368"/>
      <c r="C22" s="1372"/>
      <c r="D22" s="1472" t="s">
        <v>437</v>
      </c>
      <c r="E22" s="1472"/>
      <c r="F22" s="1472"/>
      <c r="G22" s="1472"/>
      <c r="H22" s="1472"/>
      <c r="I22" s="1472"/>
      <c r="J22" s="1472"/>
      <c r="K22" s="1472"/>
      <c r="L22" s="1472"/>
      <c r="M22" s="1472"/>
      <c r="N22" s="1369"/>
      <c r="O22" s="1370"/>
    </row>
    <row r="23" spans="1:19" s="1371" customFormat="1" ht="3" customHeight="1" x14ac:dyDescent="0.2">
      <c r="A23" s="1367"/>
      <c r="B23" s="1368"/>
      <c r="C23" s="1372"/>
      <c r="D23" s="1375"/>
      <c r="E23" s="1375"/>
      <c r="F23" s="1375"/>
      <c r="G23" s="1375"/>
      <c r="H23" s="1375"/>
      <c r="I23" s="1375"/>
      <c r="J23" s="1375"/>
      <c r="K23" s="1375"/>
      <c r="L23" s="1375"/>
      <c r="M23" s="1375"/>
      <c r="N23" s="1369"/>
      <c r="O23" s="1370"/>
    </row>
    <row r="24" spans="1:19" s="1371" customFormat="1" ht="81.75" customHeight="1" x14ac:dyDescent="0.2">
      <c r="A24" s="1367"/>
      <c r="B24" s="1368"/>
      <c r="C24" s="1372"/>
      <c r="D24" s="1472" t="s">
        <v>290</v>
      </c>
      <c r="E24" s="1472"/>
      <c r="F24" s="1472"/>
      <c r="G24" s="1472"/>
      <c r="H24" s="1472"/>
      <c r="I24" s="1472"/>
      <c r="J24" s="1472"/>
      <c r="K24" s="1472"/>
      <c r="L24" s="1472"/>
      <c r="M24" s="1472"/>
      <c r="N24" s="1369"/>
      <c r="O24" s="1370"/>
    </row>
    <row r="25" spans="1:19" s="1371" customFormat="1" ht="3" customHeight="1" x14ac:dyDescent="0.2">
      <c r="A25" s="1367"/>
      <c r="B25" s="1368"/>
      <c r="C25" s="1372"/>
      <c r="D25" s="1375"/>
      <c r="E25" s="1375"/>
      <c r="F25" s="1375"/>
      <c r="G25" s="1375"/>
      <c r="H25" s="1375"/>
      <c r="I25" s="1375"/>
      <c r="J25" s="1375"/>
      <c r="K25" s="1375"/>
      <c r="L25" s="1375"/>
      <c r="M25" s="1375"/>
      <c r="N25" s="1369"/>
      <c r="O25" s="1370"/>
    </row>
    <row r="26" spans="1:19" s="1371" customFormat="1" ht="105.75" customHeight="1" x14ac:dyDescent="0.2">
      <c r="A26" s="1367"/>
      <c r="B26" s="1368"/>
      <c r="C26" s="1372"/>
      <c r="D26" s="1471" t="s">
        <v>403</v>
      </c>
      <c r="E26" s="1471"/>
      <c r="F26" s="1471"/>
      <c r="G26" s="1471"/>
      <c r="H26" s="1471"/>
      <c r="I26" s="1471"/>
      <c r="J26" s="1471"/>
      <c r="K26" s="1471"/>
      <c r="L26" s="1471"/>
      <c r="M26" s="1471"/>
      <c r="N26" s="1369"/>
      <c r="O26" s="1370"/>
    </row>
    <row r="27" spans="1:19" s="1371" customFormat="1" ht="3" customHeight="1" x14ac:dyDescent="0.2">
      <c r="A27" s="1367"/>
      <c r="B27" s="1368"/>
      <c r="C27" s="1372"/>
      <c r="D27" s="1376"/>
      <c r="E27" s="1376"/>
      <c r="F27" s="1376"/>
      <c r="G27" s="1376"/>
      <c r="H27" s="1376"/>
      <c r="I27" s="1376"/>
      <c r="J27" s="1377"/>
      <c r="K27" s="1377"/>
      <c r="L27" s="1377"/>
      <c r="M27" s="1378"/>
      <c r="N27" s="1369"/>
      <c r="O27" s="1370"/>
    </row>
    <row r="28" spans="1:19" s="1371" customFormat="1" ht="57" customHeight="1" x14ac:dyDescent="0.2">
      <c r="A28" s="1367"/>
      <c r="B28" s="1368"/>
      <c r="C28" s="1374"/>
      <c r="D28" s="1472" t="s">
        <v>53</v>
      </c>
      <c r="E28" s="1473"/>
      <c r="F28" s="1473"/>
      <c r="G28" s="1473"/>
      <c r="H28" s="1473"/>
      <c r="I28" s="1473"/>
      <c r="J28" s="1473"/>
      <c r="K28" s="1473"/>
      <c r="L28" s="1473"/>
      <c r="M28" s="1473"/>
      <c r="N28" s="1369"/>
      <c r="O28" s="1370"/>
      <c r="S28" s="1371" t="s">
        <v>34</v>
      </c>
    </row>
    <row r="29" spans="1:19" s="1371" customFormat="1" ht="3" customHeight="1" x14ac:dyDescent="0.2">
      <c r="A29" s="1367"/>
      <c r="B29" s="1368"/>
      <c r="C29" s="1374"/>
      <c r="D29" s="1379"/>
      <c r="E29" s="1379"/>
      <c r="F29" s="1379"/>
      <c r="G29" s="1379"/>
      <c r="H29" s="1379"/>
      <c r="I29" s="1379"/>
      <c r="J29" s="1379"/>
      <c r="K29" s="1379"/>
      <c r="L29" s="1379"/>
      <c r="M29" s="1379"/>
      <c r="N29" s="1369"/>
      <c r="O29" s="1370"/>
    </row>
    <row r="30" spans="1:19" s="1371" customFormat="1" ht="34.5" customHeight="1" x14ac:dyDescent="0.2">
      <c r="A30" s="1367"/>
      <c r="B30" s="1368"/>
      <c r="C30" s="1374"/>
      <c r="D30" s="1472" t="s">
        <v>52</v>
      </c>
      <c r="E30" s="1473"/>
      <c r="F30" s="1473"/>
      <c r="G30" s="1473"/>
      <c r="H30" s="1473"/>
      <c r="I30" s="1473"/>
      <c r="J30" s="1473"/>
      <c r="K30" s="1473"/>
      <c r="L30" s="1473"/>
      <c r="M30" s="1473"/>
      <c r="N30" s="1369"/>
      <c r="O30" s="1370"/>
    </row>
    <row r="31" spans="1:19" s="1371" customFormat="1" ht="30.75" customHeight="1" x14ac:dyDescent="0.2">
      <c r="A31" s="1367"/>
      <c r="B31" s="1368"/>
      <c r="C31" s="23"/>
      <c r="D31" s="1380"/>
      <c r="E31" s="1380"/>
      <c r="F31" s="1380"/>
      <c r="G31" s="1380"/>
      <c r="H31" s="1380"/>
      <c r="I31" s="1380"/>
      <c r="J31" s="1380"/>
      <c r="K31" s="1380"/>
      <c r="L31" s="1380"/>
      <c r="M31" s="1380"/>
      <c r="N31" s="1369"/>
      <c r="O31" s="1370"/>
    </row>
    <row r="32" spans="1:19" s="1371" customFormat="1" ht="13.5" customHeight="1" x14ac:dyDescent="0.2">
      <c r="A32" s="1367"/>
      <c r="B32" s="1368"/>
      <c r="C32" s="23"/>
      <c r="D32" s="1381"/>
      <c r="E32" s="1381"/>
      <c r="F32" s="1381"/>
      <c r="G32" s="288"/>
      <c r="H32" s="289" t="s">
        <v>17</v>
      </c>
      <c r="I32" s="287"/>
      <c r="J32" s="24"/>
      <c r="K32" s="288"/>
      <c r="L32" s="289" t="s">
        <v>24</v>
      </c>
      <c r="M32" s="287"/>
      <c r="N32" s="1369"/>
      <c r="O32" s="1370"/>
    </row>
    <row r="33" spans="1:16" s="1371" customFormat="1" ht="6" customHeight="1" x14ac:dyDescent="0.2">
      <c r="A33" s="1367"/>
      <c r="B33" s="1368"/>
      <c r="C33" s="23"/>
      <c r="D33" s="1382"/>
      <c r="E33" s="1383"/>
      <c r="F33" s="1383"/>
      <c r="G33" s="24"/>
      <c r="H33" s="1384"/>
      <c r="I33" s="24"/>
      <c r="J33" s="24"/>
      <c r="K33" s="290"/>
      <c r="L33" s="291"/>
      <c r="M33" s="24"/>
      <c r="N33" s="1369"/>
      <c r="O33" s="1370"/>
    </row>
    <row r="34" spans="1:16" s="1371" customFormat="1" ht="11.25" x14ac:dyDescent="0.2">
      <c r="A34" s="1367"/>
      <c r="B34" s="1368"/>
      <c r="C34" s="1385"/>
      <c r="D34" s="1386" t="s">
        <v>44</v>
      </c>
      <c r="E34" s="1383" t="s">
        <v>36</v>
      </c>
      <c r="F34" s="1383"/>
      <c r="G34" s="1383"/>
      <c r="H34" s="1384"/>
      <c r="I34" s="1383"/>
      <c r="J34" s="24"/>
      <c r="K34" s="292"/>
      <c r="L34" s="24"/>
      <c r="M34" s="24"/>
      <c r="N34" s="1369"/>
      <c r="O34" s="1370"/>
    </row>
    <row r="35" spans="1:16" s="1371" customFormat="1" ht="11.25" customHeight="1" x14ac:dyDescent="0.2">
      <c r="A35" s="1367"/>
      <c r="B35" s="1368"/>
      <c r="C35" s="23"/>
      <c r="D35" s="1386" t="s">
        <v>3</v>
      </c>
      <c r="E35" s="1383" t="s">
        <v>37</v>
      </c>
      <c r="F35" s="1383"/>
      <c r="G35" s="24"/>
      <c r="H35" s="1384"/>
      <c r="I35" s="24"/>
      <c r="J35" s="24"/>
      <c r="K35" s="292"/>
      <c r="L35" s="1387">
        <v>42674</v>
      </c>
      <c r="M35" s="1388" t="s">
        <v>703</v>
      </c>
      <c r="N35" s="1369"/>
      <c r="O35" s="1370"/>
    </row>
    <row r="36" spans="1:16" s="1371" customFormat="1" ht="11.25" x14ac:dyDescent="0.2">
      <c r="A36" s="1367"/>
      <c r="B36" s="1368"/>
      <c r="C36" s="23"/>
      <c r="D36" s="1386" t="s">
        <v>40</v>
      </c>
      <c r="E36" s="1383" t="s">
        <v>39</v>
      </c>
      <c r="F36" s="1383"/>
      <c r="G36" s="24"/>
      <c r="H36" s="1384"/>
      <c r="I36" s="24"/>
      <c r="J36" s="24"/>
      <c r="K36" s="896"/>
      <c r="L36" s="897"/>
      <c r="M36" s="897"/>
      <c r="N36" s="1369"/>
      <c r="O36" s="1370"/>
    </row>
    <row r="37" spans="1:16" s="1371" customFormat="1" ht="12.75" customHeight="1" x14ac:dyDescent="0.2">
      <c r="A37" s="1367"/>
      <c r="B37" s="1368"/>
      <c r="C37" s="1385"/>
      <c r="D37" s="1386" t="s">
        <v>41</v>
      </c>
      <c r="E37" s="1383" t="s">
        <v>20</v>
      </c>
      <c r="F37" s="1383"/>
      <c r="G37" s="1383"/>
      <c r="H37" s="1384"/>
      <c r="I37" s="1383"/>
      <c r="J37" s="24"/>
      <c r="K37" s="1474" t="s">
        <v>704</v>
      </c>
      <c r="L37" s="1475"/>
      <c r="M37" s="1475"/>
      <c r="N37" s="1369"/>
      <c r="O37" s="1370"/>
    </row>
    <row r="38" spans="1:16" s="1371" customFormat="1" ht="11.25" x14ac:dyDescent="0.2">
      <c r="A38" s="1367"/>
      <c r="B38" s="1368"/>
      <c r="C38" s="1385"/>
      <c r="D38" s="1386" t="s">
        <v>15</v>
      </c>
      <c r="E38" s="1383" t="s">
        <v>5</v>
      </c>
      <c r="F38" s="1383"/>
      <c r="G38" s="1383"/>
      <c r="H38" s="1384"/>
      <c r="I38" s="1383"/>
      <c r="J38" s="24"/>
      <c r="K38" s="1474"/>
      <c r="L38" s="1475"/>
      <c r="M38" s="1475"/>
      <c r="N38" s="1369"/>
      <c r="O38" s="1370"/>
    </row>
    <row r="39" spans="1:16" s="1371" customFormat="1" ht="8.25" customHeight="1" x14ac:dyDescent="0.2">
      <c r="A39" s="1367"/>
      <c r="B39" s="1368"/>
      <c r="C39" s="1368"/>
      <c r="D39" s="1368"/>
      <c r="E39" s="1368"/>
      <c r="F39" s="1368"/>
      <c r="G39" s="1368"/>
      <c r="H39" s="1368"/>
      <c r="I39" s="1368"/>
      <c r="J39" s="1368"/>
      <c r="K39" s="1358"/>
      <c r="L39" s="1368"/>
      <c r="M39" s="1368"/>
      <c r="N39" s="1369"/>
      <c r="O39" s="1370"/>
    </row>
    <row r="40" spans="1:16" ht="13.5" customHeight="1" x14ac:dyDescent="0.2">
      <c r="A40" s="1357"/>
      <c r="B40" s="1366"/>
      <c r="C40" s="1360"/>
      <c r="D40" s="1360"/>
      <c r="E40" s="1389"/>
      <c r="F40" s="1358"/>
      <c r="G40" s="1358"/>
      <c r="H40" s="1358"/>
      <c r="I40" s="1358"/>
      <c r="J40" s="1358"/>
      <c r="L40" s="1476">
        <v>42644</v>
      </c>
      <c r="M40" s="1477"/>
      <c r="N40" s="1390">
        <v>3</v>
      </c>
      <c r="O40" s="1391"/>
      <c r="P40" s="1391"/>
    </row>
    <row r="48" spans="1:16" x14ac:dyDescent="0.2">
      <c r="C48" s="1392"/>
    </row>
    <row r="51" spans="13:14" ht="8.25" customHeight="1" x14ac:dyDescent="0.2"/>
    <row r="53" spans="13:14" ht="9" customHeight="1" x14ac:dyDescent="0.2">
      <c r="N53" s="1371"/>
    </row>
    <row r="54" spans="13:14" ht="8.25" customHeight="1" x14ac:dyDescent="0.2">
      <c r="M54" s="1393"/>
      <c r="N54" s="1393"/>
    </row>
    <row r="55" spans="13:14" ht="9.75" customHeight="1" x14ac:dyDescent="0.2"/>
  </sheetData>
  <mergeCells count="17">
    <mergeCell ref="D24:M24"/>
    <mergeCell ref="B1:E1"/>
    <mergeCell ref="C3:M4"/>
    <mergeCell ref="D6:M6"/>
    <mergeCell ref="D8:M8"/>
    <mergeCell ref="D10:M10"/>
    <mergeCell ref="D12:M12"/>
    <mergeCell ref="D14:M14"/>
    <mergeCell ref="D16:M16"/>
    <mergeCell ref="D18:M18"/>
    <mergeCell ref="D20:M20"/>
    <mergeCell ref="D22:M22"/>
    <mergeCell ref="D26:M26"/>
    <mergeCell ref="D28:M28"/>
    <mergeCell ref="D30:M30"/>
    <mergeCell ref="K37:M38"/>
    <mergeCell ref="L40:M40"/>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sheetPr>
  <dimension ref="A1:P61"/>
  <sheetViews>
    <sheetView showRuler="0" workbookViewId="0"/>
  </sheetViews>
  <sheetFormatPr defaultRowHeight="12.75" x14ac:dyDescent="0.2"/>
  <cols>
    <col min="1" max="1" width="1" style="1174" customWidth="1"/>
    <col min="2" max="2" width="2.5703125" style="1174" customWidth="1"/>
    <col min="3" max="3" width="1" style="1174" customWidth="1"/>
    <col min="4" max="4" width="21.85546875" style="1174" customWidth="1"/>
    <col min="5" max="5" width="9.28515625" style="1174" customWidth="1"/>
    <col min="6" max="6" width="5.42578125" style="1174" customWidth="1"/>
    <col min="7" max="7" width="9.28515625" style="1174" customWidth="1"/>
    <col min="8" max="8" width="5.42578125" style="1174" customWidth="1"/>
    <col min="9" max="9" width="9.28515625" style="1174" customWidth="1"/>
    <col min="10" max="10" width="5.42578125" style="1174" customWidth="1"/>
    <col min="11" max="11" width="9.28515625" style="1174" customWidth="1"/>
    <col min="12" max="12" width="5.42578125" style="1174" customWidth="1"/>
    <col min="13" max="13" width="9.28515625" style="1174" customWidth="1"/>
    <col min="14" max="14" width="5.42578125" style="1174" customWidth="1"/>
    <col min="15" max="15" width="2.5703125" style="1174" customWidth="1"/>
    <col min="16" max="16" width="1" style="1174" customWidth="1"/>
    <col min="17" max="16384" width="9.140625" style="1174"/>
  </cols>
  <sheetData>
    <row r="1" spans="1:16" ht="13.5" customHeight="1" x14ac:dyDescent="0.2">
      <c r="A1" s="1169"/>
      <c r="B1" s="1170"/>
      <c r="C1" s="1170"/>
      <c r="D1" s="1171"/>
      <c r="E1" s="1170"/>
      <c r="F1" s="1170"/>
      <c r="G1" s="1170"/>
      <c r="H1" s="1170"/>
      <c r="I1" s="1495" t="s">
        <v>385</v>
      </c>
      <c r="J1" s="1495"/>
      <c r="K1" s="1495"/>
      <c r="L1" s="1495"/>
      <c r="M1" s="1495"/>
      <c r="N1" s="1495"/>
      <c r="O1" s="1172"/>
      <c r="P1" s="1173"/>
    </row>
    <row r="2" spans="1:16" ht="6" customHeight="1" x14ac:dyDescent="0.2">
      <c r="A2" s="1173"/>
      <c r="B2" s="1175"/>
      <c r="C2" s="1176"/>
      <c r="D2" s="1176"/>
      <c r="E2" s="1176"/>
      <c r="F2" s="1176"/>
      <c r="G2" s="1176"/>
      <c r="H2" s="1176"/>
      <c r="I2" s="1176"/>
      <c r="J2" s="1176"/>
      <c r="K2" s="1176"/>
      <c r="L2" s="1176"/>
      <c r="M2" s="1176"/>
      <c r="N2" s="1176"/>
      <c r="O2" s="1169"/>
      <c r="P2" s="1173"/>
    </row>
    <row r="3" spans="1:16" ht="13.5" customHeight="1" thickBot="1" x14ac:dyDescent="0.25">
      <c r="A3" s="1173"/>
      <c r="B3" s="1177"/>
      <c r="C3" s="1178"/>
      <c r="D3" s="1169"/>
      <c r="E3" s="1169"/>
      <c r="F3" s="1169"/>
      <c r="G3" s="1179"/>
      <c r="H3" s="1169"/>
      <c r="I3" s="1169"/>
      <c r="J3" s="1169"/>
      <c r="K3" s="1169"/>
      <c r="L3" s="1169"/>
      <c r="M3" s="1489" t="s">
        <v>73</v>
      </c>
      <c r="N3" s="1489"/>
      <c r="O3" s="1169"/>
      <c r="P3" s="1173"/>
    </row>
    <row r="4" spans="1:16" s="1185" customFormat="1" ht="13.5" customHeight="1" thickBot="1" x14ac:dyDescent="0.25">
      <c r="A4" s="1180"/>
      <c r="B4" s="1181"/>
      <c r="C4" s="1182" t="s">
        <v>179</v>
      </c>
      <c r="D4" s="1183"/>
      <c r="E4" s="1183"/>
      <c r="F4" s="1183"/>
      <c r="G4" s="1183"/>
      <c r="H4" s="1183"/>
      <c r="I4" s="1183"/>
      <c r="J4" s="1183"/>
      <c r="K4" s="1183"/>
      <c r="L4" s="1183"/>
      <c r="M4" s="1183"/>
      <c r="N4" s="1184"/>
      <c r="O4" s="1169"/>
      <c r="P4" s="1180"/>
    </row>
    <row r="5" spans="1:16" ht="3.75" customHeight="1" x14ac:dyDescent="0.2">
      <c r="A5" s="1173"/>
      <c r="B5" s="1186"/>
      <c r="C5" s="1496" t="s">
        <v>157</v>
      </c>
      <c r="D5" s="1497"/>
      <c r="E5" s="1187"/>
      <c r="F5" s="1187"/>
      <c r="G5" s="1187"/>
      <c r="H5" s="1187"/>
      <c r="I5" s="1187"/>
      <c r="J5" s="1187"/>
      <c r="K5" s="1178"/>
      <c r="L5" s="1187"/>
      <c r="M5" s="1187"/>
      <c r="N5" s="1187"/>
      <c r="O5" s="1169"/>
      <c r="P5" s="1173"/>
    </row>
    <row r="6" spans="1:16" ht="13.5" customHeight="1" x14ac:dyDescent="0.2">
      <c r="A6" s="1173"/>
      <c r="B6" s="1186"/>
      <c r="C6" s="1497"/>
      <c r="D6" s="1497"/>
      <c r="E6" s="1188" t="s">
        <v>34</v>
      </c>
      <c r="F6" s="1189" t="s">
        <v>34</v>
      </c>
      <c r="G6" s="1188" t="s">
        <v>500</v>
      </c>
      <c r="H6" s="1189" t="s">
        <v>34</v>
      </c>
      <c r="I6" s="1190"/>
      <c r="J6" s="1189" t="s">
        <v>34</v>
      </c>
      <c r="K6" s="1191" t="s">
        <v>34</v>
      </c>
      <c r="L6" s="1192" t="s">
        <v>501</v>
      </c>
      <c r="M6" s="1192" t="s">
        <v>34</v>
      </c>
      <c r="N6" s="1193"/>
      <c r="O6" s="1169"/>
      <c r="P6" s="1173"/>
    </row>
    <row r="7" spans="1:16" x14ac:dyDescent="0.2">
      <c r="A7" s="1173"/>
      <c r="B7" s="1186"/>
      <c r="C7" s="1194"/>
      <c r="D7" s="1194"/>
      <c r="E7" s="1485" t="s">
        <v>699</v>
      </c>
      <c r="F7" s="1485"/>
      <c r="G7" s="1485" t="s">
        <v>700</v>
      </c>
      <c r="H7" s="1485"/>
      <c r="I7" s="1485" t="s">
        <v>701</v>
      </c>
      <c r="J7" s="1485"/>
      <c r="K7" s="1485" t="s">
        <v>702</v>
      </c>
      <c r="L7" s="1485"/>
      <c r="M7" s="1485" t="s">
        <v>699</v>
      </c>
      <c r="N7" s="1485"/>
      <c r="O7" s="1169"/>
      <c r="P7" s="1173"/>
    </row>
    <row r="8" spans="1:16" s="1197" customFormat="1" ht="18" customHeight="1" x14ac:dyDescent="0.2">
      <c r="A8" s="1195"/>
      <c r="B8" s="1196"/>
      <c r="C8" s="1482" t="s">
        <v>2</v>
      </c>
      <c r="D8" s="1482"/>
      <c r="E8" s="1493">
        <v>10343.4</v>
      </c>
      <c r="F8" s="1493"/>
      <c r="G8" s="1493">
        <v>10331.700000000001</v>
      </c>
      <c r="H8" s="1493"/>
      <c r="I8" s="1493">
        <v>10319</v>
      </c>
      <c r="J8" s="1493"/>
      <c r="K8" s="1493">
        <v>10318.799999999999</v>
      </c>
      <c r="L8" s="1493"/>
      <c r="M8" s="1494">
        <v>10310.4</v>
      </c>
      <c r="N8" s="1494"/>
      <c r="O8" s="1169"/>
      <c r="P8" s="1195"/>
    </row>
    <row r="9" spans="1:16" ht="14.25" customHeight="1" x14ac:dyDescent="0.2">
      <c r="A9" s="1173"/>
      <c r="B9" s="1177"/>
      <c r="C9" s="700" t="s">
        <v>72</v>
      </c>
      <c r="D9" s="1198"/>
      <c r="E9" s="1487">
        <v>4902.2</v>
      </c>
      <c r="F9" s="1487"/>
      <c r="G9" s="1487">
        <v>4894.6000000000004</v>
      </c>
      <c r="H9" s="1487"/>
      <c r="I9" s="1487">
        <v>4885.8999999999996</v>
      </c>
      <c r="J9" s="1487"/>
      <c r="K9" s="1487">
        <v>4887.7</v>
      </c>
      <c r="L9" s="1487"/>
      <c r="M9" s="1490">
        <v>4882.1000000000004</v>
      </c>
      <c r="N9" s="1490"/>
      <c r="O9" s="1199"/>
      <c r="P9" s="1173"/>
    </row>
    <row r="10" spans="1:16" ht="14.25" customHeight="1" x14ac:dyDescent="0.2">
      <c r="A10" s="1173"/>
      <c r="B10" s="1177"/>
      <c r="C10" s="700" t="s">
        <v>71</v>
      </c>
      <c r="D10" s="1198"/>
      <c r="E10" s="1487">
        <v>5441.2</v>
      </c>
      <c r="F10" s="1487"/>
      <c r="G10" s="1487">
        <v>5437.1</v>
      </c>
      <c r="H10" s="1487"/>
      <c r="I10" s="1487">
        <v>5433.1</v>
      </c>
      <c r="J10" s="1487"/>
      <c r="K10" s="1487">
        <v>5431.1</v>
      </c>
      <c r="L10" s="1487"/>
      <c r="M10" s="1490">
        <v>5428.3</v>
      </c>
      <c r="N10" s="1490"/>
      <c r="O10" s="1199"/>
      <c r="P10" s="1173"/>
    </row>
    <row r="11" spans="1:16" ht="18.75" customHeight="1" x14ac:dyDescent="0.2">
      <c r="A11" s="1173"/>
      <c r="B11" s="1177"/>
      <c r="C11" s="700" t="s">
        <v>178</v>
      </c>
      <c r="D11" s="1200"/>
      <c r="E11" s="1487">
        <v>1475</v>
      </c>
      <c r="F11" s="1487"/>
      <c r="G11" s="1487">
        <v>1466.4</v>
      </c>
      <c r="H11" s="1487"/>
      <c r="I11" s="1487">
        <v>1458.8</v>
      </c>
      <c r="J11" s="1487"/>
      <c r="K11" s="1487">
        <v>1456.2</v>
      </c>
      <c r="L11" s="1487"/>
      <c r="M11" s="1490">
        <v>1450.2</v>
      </c>
      <c r="N11" s="1490"/>
      <c r="O11" s="1199"/>
      <c r="P11" s="1173"/>
    </row>
    <row r="12" spans="1:16" ht="13.5" customHeight="1" x14ac:dyDescent="0.2">
      <c r="A12" s="1173"/>
      <c r="B12" s="1177"/>
      <c r="C12" s="700" t="s">
        <v>158</v>
      </c>
      <c r="D12" s="1198"/>
      <c r="E12" s="1487">
        <v>1103.0999999999999</v>
      </c>
      <c r="F12" s="1487"/>
      <c r="G12" s="1487">
        <v>1101.9000000000001</v>
      </c>
      <c r="H12" s="1487"/>
      <c r="I12" s="1487">
        <v>1100.4000000000001</v>
      </c>
      <c r="J12" s="1487"/>
      <c r="K12" s="1487">
        <v>1101.5999999999999</v>
      </c>
      <c r="L12" s="1487"/>
      <c r="M12" s="1490">
        <v>1099.7</v>
      </c>
      <c r="N12" s="1490"/>
      <c r="O12" s="1199"/>
      <c r="P12" s="1173"/>
    </row>
    <row r="13" spans="1:16" ht="13.5" customHeight="1" x14ac:dyDescent="0.2">
      <c r="A13" s="1173"/>
      <c r="B13" s="1177"/>
      <c r="C13" s="700" t="s">
        <v>159</v>
      </c>
      <c r="D13" s="1198"/>
      <c r="E13" s="1487">
        <v>2791.1</v>
      </c>
      <c r="F13" s="1487"/>
      <c r="G13" s="1487">
        <v>2775.3</v>
      </c>
      <c r="H13" s="1487"/>
      <c r="I13" s="1487">
        <v>2758.9</v>
      </c>
      <c r="J13" s="1487"/>
      <c r="K13" s="1487">
        <v>2752.7</v>
      </c>
      <c r="L13" s="1487"/>
      <c r="M13" s="1490">
        <v>2738.8</v>
      </c>
      <c r="N13" s="1490"/>
      <c r="O13" s="1199"/>
      <c r="P13" s="1173"/>
    </row>
    <row r="14" spans="1:16" ht="13.5" customHeight="1" x14ac:dyDescent="0.2">
      <c r="A14" s="1173"/>
      <c r="B14" s="1177"/>
      <c r="C14" s="700" t="s">
        <v>160</v>
      </c>
      <c r="D14" s="1198"/>
      <c r="E14" s="1487">
        <v>4974.2</v>
      </c>
      <c r="F14" s="1487"/>
      <c r="G14" s="1487">
        <v>4988.1000000000004</v>
      </c>
      <c r="H14" s="1487"/>
      <c r="I14" s="1487">
        <v>5000.8999999999996</v>
      </c>
      <c r="J14" s="1487"/>
      <c r="K14" s="1487">
        <v>5008.3</v>
      </c>
      <c r="L14" s="1487"/>
      <c r="M14" s="1490">
        <v>5021.7</v>
      </c>
      <c r="N14" s="1490"/>
      <c r="O14" s="1199"/>
      <c r="P14" s="1173"/>
    </row>
    <row r="15" spans="1:16" s="1197" customFormat="1" ht="18" customHeight="1" x14ac:dyDescent="0.2">
      <c r="A15" s="1195"/>
      <c r="B15" s="1196"/>
      <c r="C15" s="1482" t="s">
        <v>177</v>
      </c>
      <c r="D15" s="1482"/>
      <c r="E15" s="1493">
        <v>5201.2</v>
      </c>
      <c r="F15" s="1493"/>
      <c r="G15" s="1493">
        <v>5194.1000000000004</v>
      </c>
      <c r="H15" s="1493"/>
      <c r="I15" s="1493">
        <v>5195.3999999999996</v>
      </c>
      <c r="J15" s="1493"/>
      <c r="K15" s="1493">
        <v>5153.3999999999996</v>
      </c>
      <c r="L15" s="1493"/>
      <c r="M15" s="1494">
        <v>5161.8999999999996</v>
      </c>
      <c r="N15" s="1494"/>
      <c r="O15" s="1201"/>
      <c r="P15" s="1195"/>
    </row>
    <row r="16" spans="1:16" ht="13.5" customHeight="1" x14ac:dyDescent="0.2">
      <c r="A16" s="1173"/>
      <c r="B16" s="1177"/>
      <c r="C16" s="700" t="s">
        <v>72</v>
      </c>
      <c r="D16" s="1198"/>
      <c r="E16" s="1487">
        <v>2654.3</v>
      </c>
      <c r="F16" s="1487"/>
      <c r="G16" s="1487">
        <v>2654</v>
      </c>
      <c r="H16" s="1487"/>
      <c r="I16" s="1487">
        <v>2673.1</v>
      </c>
      <c r="J16" s="1487"/>
      <c r="K16" s="1487">
        <v>2629.9</v>
      </c>
      <c r="L16" s="1487"/>
      <c r="M16" s="1490">
        <v>2649.3</v>
      </c>
      <c r="N16" s="1490"/>
      <c r="O16" s="1199"/>
      <c r="P16" s="1173"/>
    </row>
    <row r="17" spans="1:16" ht="13.5" customHeight="1" x14ac:dyDescent="0.2">
      <c r="A17" s="1173"/>
      <c r="B17" s="1177"/>
      <c r="C17" s="700" t="s">
        <v>71</v>
      </c>
      <c r="D17" s="1198"/>
      <c r="E17" s="1487">
        <v>2546.8000000000002</v>
      </c>
      <c r="F17" s="1487"/>
      <c r="G17" s="1487">
        <v>2540.1</v>
      </c>
      <c r="H17" s="1487"/>
      <c r="I17" s="1487">
        <v>2522.3000000000002</v>
      </c>
      <c r="J17" s="1487"/>
      <c r="K17" s="1487">
        <v>2523.5</v>
      </c>
      <c r="L17" s="1487"/>
      <c r="M17" s="1490">
        <v>2512.6</v>
      </c>
      <c r="N17" s="1490"/>
      <c r="O17" s="1199"/>
      <c r="P17" s="1173"/>
    </row>
    <row r="18" spans="1:16" ht="18.75" customHeight="1" x14ac:dyDescent="0.2">
      <c r="A18" s="1173"/>
      <c r="B18" s="1177"/>
      <c r="C18" s="700" t="s">
        <v>158</v>
      </c>
      <c r="D18" s="1198"/>
      <c r="E18" s="1487">
        <v>351.2</v>
      </c>
      <c r="F18" s="1487"/>
      <c r="G18" s="1487">
        <v>384.4</v>
      </c>
      <c r="H18" s="1487"/>
      <c r="I18" s="1487">
        <v>373.5</v>
      </c>
      <c r="J18" s="1487"/>
      <c r="K18" s="1487">
        <v>365.9</v>
      </c>
      <c r="L18" s="1487"/>
      <c r="M18" s="1490">
        <v>354.8</v>
      </c>
      <c r="N18" s="1490"/>
      <c r="O18" s="1199"/>
      <c r="P18" s="1173"/>
    </row>
    <row r="19" spans="1:16" ht="13.5" customHeight="1" x14ac:dyDescent="0.2">
      <c r="A19" s="1173"/>
      <c r="B19" s="1177"/>
      <c r="C19" s="700" t="s">
        <v>159</v>
      </c>
      <c r="D19" s="1198"/>
      <c r="E19" s="1487">
        <v>2534.9</v>
      </c>
      <c r="F19" s="1487"/>
      <c r="G19" s="1487">
        <v>2511</v>
      </c>
      <c r="H19" s="1487"/>
      <c r="I19" s="1487">
        <v>2514.6</v>
      </c>
      <c r="J19" s="1487"/>
      <c r="K19" s="1487">
        <v>2508.6</v>
      </c>
      <c r="L19" s="1487"/>
      <c r="M19" s="1490">
        <v>2475.8000000000002</v>
      </c>
      <c r="N19" s="1490"/>
      <c r="O19" s="1199"/>
      <c r="P19" s="1173"/>
    </row>
    <row r="20" spans="1:16" ht="13.5" customHeight="1" x14ac:dyDescent="0.2">
      <c r="A20" s="1173"/>
      <c r="B20" s="1177"/>
      <c r="C20" s="700" t="s">
        <v>160</v>
      </c>
      <c r="D20" s="1198"/>
      <c r="E20" s="1487">
        <v>2315.1</v>
      </c>
      <c r="F20" s="1487"/>
      <c r="G20" s="1487">
        <v>2298.6999999999998</v>
      </c>
      <c r="H20" s="1487"/>
      <c r="I20" s="1487">
        <v>2307.1999999999998</v>
      </c>
      <c r="J20" s="1487"/>
      <c r="K20" s="1487">
        <v>2278.9</v>
      </c>
      <c r="L20" s="1487"/>
      <c r="M20" s="1490">
        <v>2331.1999999999998</v>
      </c>
      <c r="N20" s="1490"/>
      <c r="O20" s="1199"/>
      <c r="P20" s="1173"/>
    </row>
    <row r="21" spans="1:16" s="1205" customFormat="1" ht="18" customHeight="1" x14ac:dyDescent="0.2">
      <c r="A21" s="1202"/>
      <c r="B21" s="1203"/>
      <c r="C21" s="1482" t="s">
        <v>547</v>
      </c>
      <c r="D21" s="1482"/>
      <c r="E21" s="1492">
        <v>58.6</v>
      </c>
      <c r="F21" s="1492"/>
      <c r="G21" s="1492">
        <v>58.6</v>
      </c>
      <c r="H21" s="1492"/>
      <c r="I21" s="1492">
        <v>58.6</v>
      </c>
      <c r="J21" s="1492"/>
      <c r="K21" s="1492">
        <v>58.1</v>
      </c>
      <c r="L21" s="1492"/>
      <c r="M21" s="1491">
        <v>58.3</v>
      </c>
      <c r="N21" s="1491"/>
      <c r="O21" s="1204"/>
      <c r="P21" s="1202"/>
    </row>
    <row r="22" spans="1:16" ht="13.5" customHeight="1" x14ac:dyDescent="0.2">
      <c r="A22" s="1173"/>
      <c r="B22" s="1177"/>
      <c r="C22" s="700" t="s">
        <v>72</v>
      </c>
      <c r="D22" s="1198"/>
      <c r="E22" s="1487">
        <v>64</v>
      </c>
      <c r="F22" s="1487"/>
      <c r="G22" s="1487">
        <v>64.099999999999994</v>
      </c>
      <c r="H22" s="1487"/>
      <c r="I22" s="1487">
        <v>64.599999999999994</v>
      </c>
      <c r="J22" s="1487"/>
      <c r="K22" s="1487">
        <v>63.5</v>
      </c>
      <c r="L22" s="1487"/>
      <c r="M22" s="1490">
        <v>64</v>
      </c>
      <c r="N22" s="1490"/>
      <c r="O22" s="1199"/>
      <c r="P22" s="1173"/>
    </row>
    <row r="23" spans="1:16" ht="13.5" customHeight="1" x14ac:dyDescent="0.2">
      <c r="A23" s="1173"/>
      <c r="B23" s="1177"/>
      <c r="C23" s="700" t="s">
        <v>71</v>
      </c>
      <c r="D23" s="1198"/>
      <c r="E23" s="1487">
        <v>53.9</v>
      </c>
      <c r="F23" s="1487"/>
      <c r="G23" s="1487">
        <v>53.8</v>
      </c>
      <c r="H23" s="1487"/>
      <c r="I23" s="1487">
        <v>53.4</v>
      </c>
      <c r="J23" s="1487"/>
      <c r="K23" s="1487">
        <v>53.5</v>
      </c>
      <c r="L23" s="1487"/>
      <c r="M23" s="1490">
        <v>53.2</v>
      </c>
      <c r="N23" s="1490"/>
      <c r="O23" s="1199"/>
      <c r="P23" s="1173"/>
    </row>
    <row r="24" spans="1:16" ht="18.75" customHeight="1" x14ac:dyDescent="0.2">
      <c r="A24" s="1173"/>
      <c r="B24" s="1177"/>
      <c r="C24" s="700" t="s">
        <v>173</v>
      </c>
      <c r="D24" s="1198"/>
      <c r="E24" s="1487">
        <v>73.3</v>
      </c>
      <c r="F24" s="1487"/>
      <c r="G24" s="1487">
        <v>73.5</v>
      </c>
      <c r="H24" s="1487"/>
      <c r="I24" s="1487">
        <v>73.599999999999994</v>
      </c>
      <c r="J24" s="1487"/>
      <c r="K24" s="1487">
        <v>73.400000000000006</v>
      </c>
      <c r="L24" s="1487"/>
      <c r="M24" s="1490">
        <v>73.400000000000006</v>
      </c>
      <c r="N24" s="1490"/>
      <c r="O24" s="1199"/>
      <c r="P24" s="1173"/>
    </row>
    <row r="25" spans="1:16" ht="13.5" customHeight="1" x14ac:dyDescent="0.2">
      <c r="A25" s="1173"/>
      <c r="B25" s="1177"/>
      <c r="C25" s="700" t="s">
        <v>158</v>
      </c>
      <c r="D25" s="1198"/>
      <c r="E25" s="1487">
        <v>31.8</v>
      </c>
      <c r="F25" s="1487"/>
      <c r="G25" s="1487">
        <v>34.9</v>
      </c>
      <c r="H25" s="1487"/>
      <c r="I25" s="1487">
        <v>33.9</v>
      </c>
      <c r="J25" s="1487"/>
      <c r="K25" s="1487">
        <v>33.200000000000003</v>
      </c>
      <c r="L25" s="1487"/>
      <c r="M25" s="1490">
        <v>32.299999999999997</v>
      </c>
      <c r="N25" s="1490"/>
      <c r="O25" s="1199"/>
      <c r="P25" s="1173"/>
    </row>
    <row r="26" spans="1:16" ht="13.5" customHeight="1" x14ac:dyDescent="0.2">
      <c r="A26" s="1173"/>
      <c r="B26" s="1177"/>
      <c r="C26" s="700" t="s">
        <v>159</v>
      </c>
      <c r="D26" s="1169"/>
      <c r="E26" s="1486">
        <v>90.8</v>
      </c>
      <c r="F26" s="1486"/>
      <c r="G26" s="1486">
        <v>90.5</v>
      </c>
      <c r="H26" s="1486"/>
      <c r="I26" s="1486">
        <v>91.1</v>
      </c>
      <c r="J26" s="1486"/>
      <c r="K26" s="1487">
        <v>91.1</v>
      </c>
      <c r="L26" s="1487"/>
      <c r="M26" s="1488">
        <v>90.4</v>
      </c>
      <c r="N26" s="1488"/>
      <c r="O26" s="1199"/>
      <c r="P26" s="1173"/>
    </row>
    <row r="27" spans="1:16" ht="13.5" customHeight="1" x14ac:dyDescent="0.2">
      <c r="A27" s="1173"/>
      <c r="B27" s="1177"/>
      <c r="C27" s="700" t="s">
        <v>160</v>
      </c>
      <c r="D27" s="1169"/>
      <c r="E27" s="1486">
        <v>46.5</v>
      </c>
      <c r="F27" s="1486"/>
      <c r="G27" s="1486">
        <v>46.1</v>
      </c>
      <c r="H27" s="1486"/>
      <c r="I27" s="1486">
        <v>46.1</v>
      </c>
      <c r="J27" s="1486"/>
      <c r="K27" s="1487">
        <v>45.5</v>
      </c>
      <c r="L27" s="1487"/>
      <c r="M27" s="1488">
        <v>46.4</v>
      </c>
      <c r="N27" s="1488"/>
      <c r="O27" s="1199"/>
      <c r="P27" s="1173"/>
    </row>
    <row r="28" spans="1:16" ht="13.5" customHeight="1" x14ac:dyDescent="0.2">
      <c r="A28" s="1173"/>
      <c r="B28" s="1177"/>
      <c r="C28" s="701" t="s">
        <v>176</v>
      </c>
      <c r="D28" s="1169"/>
      <c r="E28" s="702"/>
      <c r="F28" s="702"/>
      <c r="G28" s="702"/>
      <c r="H28" s="702"/>
      <c r="I28" s="702"/>
      <c r="J28" s="702"/>
      <c r="K28" s="702"/>
      <c r="L28" s="702"/>
      <c r="M28" s="702"/>
      <c r="N28" s="702"/>
      <c r="O28" s="1199"/>
      <c r="P28" s="1173"/>
    </row>
    <row r="29" spans="1:16" ht="15.75" customHeight="1" thickBot="1" x14ac:dyDescent="0.25">
      <c r="A29" s="1173"/>
      <c r="B29" s="1177"/>
      <c r="C29" s="1206"/>
      <c r="D29" s="1199"/>
      <c r="E29" s="1199"/>
      <c r="F29" s="1199"/>
      <c r="G29" s="1199"/>
      <c r="H29" s="1199"/>
      <c r="I29" s="1199"/>
      <c r="J29" s="1199"/>
      <c r="K29" s="1199"/>
      <c r="L29" s="1199"/>
      <c r="M29" s="1489"/>
      <c r="N29" s="1489"/>
      <c r="O29" s="1199"/>
      <c r="P29" s="1173"/>
    </row>
    <row r="30" spans="1:16" s="1185" customFormat="1" ht="13.5" customHeight="1" thickBot="1" x14ac:dyDescent="0.25">
      <c r="A30" s="1180"/>
      <c r="B30" s="1181"/>
      <c r="C30" s="1182" t="s">
        <v>548</v>
      </c>
      <c r="D30" s="1183"/>
      <c r="E30" s="1183"/>
      <c r="F30" s="1183"/>
      <c r="G30" s="1183"/>
      <c r="H30" s="1183"/>
      <c r="I30" s="1183"/>
      <c r="J30" s="1183"/>
      <c r="K30" s="1183"/>
      <c r="L30" s="1183"/>
      <c r="M30" s="1183"/>
      <c r="N30" s="1184"/>
      <c r="O30" s="1199"/>
      <c r="P30" s="1180"/>
    </row>
    <row r="31" spans="1:16" s="1185" customFormat="1" ht="3.75" customHeight="1" x14ac:dyDescent="0.2">
      <c r="A31" s="1180"/>
      <c r="B31" s="1181"/>
      <c r="C31" s="1484" t="s">
        <v>161</v>
      </c>
      <c r="D31" s="1484"/>
      <c r="E31" s="1207"/>
      <c r="F31" s="1207"/>
      <c r="G31" s="1207"/>
      <c r="H31" s="1207"/>
      <c r="I31" s="1207"/>
      <c r="J31" s="1207"/>
      <c r="K31" s="1207"/>
      <c r="L31" s="1207"/>
      <c r="M31" s="1207"/>
      <c r="N31" s="1207"/>
      <c r="O31" s="1199"/>
      <c r="P31" s="1180"/>
    </row>
    <row r="32" spans="1:16" ht="13.5" customHeight="1" x14ac:dyDescent="0.2">
      <c r="A32" s="1173"/>
      <c r="B32" s="1177"/>
      <c r="C32" s="1484"/>
      <c r="D32" s="1484"/>
      <c r="E32" s="1188" t="s">
        <v>34</v>
      </c>
      <c r="F32" s="1189" t="s">
        <v>34</v>
      </c>
      <c r="G32" s="1188" t="s">
        <v>500</v>
      </c>
      <c r="H32" s="1189" t="s">
        <v>34</v>
      </c>
      <c r="I32" s="1190"/>
      <c r="J32" s="1189" t="s">
        <v>34</v>
      </c>
      <c r="K32" s="1191" t="s">
        <v>34</v>
      </c>
      <c r="L32" s="1192" t="s">
        <v>501</v>
      </c>
      <c r="M32" s="1192" t="s">
        <v>34</v>
      </c>
      <c r="N32" s="1193"/>
      <c r="O32" s="1199"/>
      <c r="P32" s="1173"/>
    </row>
    <row r="33" spans="1:16" x14ac:dyDescent="0.2">
      <c r="A33" s="1173"/>
      <c r="B33" s="1177"/>
      <c r="C33" s="1194"/>
      <c r="D33" s="1194"/>
      <c r="E33" s="1485" t="str">
        <f>+E7</f>
        <v>2.º trimestre</v>
      </c>
      <c r="F33" s="1485"/>
      <c r="G33" s="1485" t="str">
        <f>+G7</f>
        <v>3.º trimestre</v>
      </c>
      <c r="H33" s="1485"/>
      <c r="I33" s="1485" t="str">
        <f>+I7</f>
        <v>4.º trimestre</v>
      </c>
      <c r="J33" s="1485"/>
      <c r="K33" s="1485" t="str">
        <f>+K7</f>
        <v>1.º trimestre</v>
      </c>
      <c r="L33" s="1485"/>
      <c r="M33" s="1485" t="str">
        <f>+M7</f>
        <v>2.º trimestre</v>
      </c>
      <c r="N33" s="1485"/>
      <c r="O33" s="1199"/>
      <c r="P33" s="1173"/>
    </row>
    <row r="34" spans="1:16" x14ac:dyDescent="0.2">
      <c r="A34" s="1173"/>
      <c r="B34" s="1177"/>
      <c r="C34" s="1194"/>
      <c r="D34" s="1194"/>
      <c r="E34" s="712" t="s">
        <v>162</v>
      </c>
      <c r="F34" s="712" t="s">
        <v>107</v>
      </c>
      <c r="G34" s="712" t="s">
        <v>162</v>
      </c>
      <c r="H34" s="712" t="s">
        <v>107</v>
      </c>
      <c r="I34" s="713" t="s">
        <v>162</v>
      </c>
      <c r="J34" s="713" t="s">
        <v>107</v>
      </c>
      <c r="K34" s="713" t="s">
        <v>162</v>
      </c>
      <c r="L34" s="713" t="s">
        <v>107</v>
      </c>
      <c r="M34" s="713" t="s">
        <v>162</v>
      </c>
      <c r="N34" s="713" t="s">
        <v>107</v>
      </c>
      <c r="O34" s="1199"/>
      <c r="P34" s="1173"/>
    </row>
    <row r="35" spans="1:16" ht="15" customHeight="1" x14ac:dyDescent="0.2">
      <c r="A35" s="1173"/>
      <c r="B35" s="1177"/>
      <c r="C35" s="1482" t="s">
        <v>2</v>
      </c>
      <c r="D35" s="1482"/>
      <c r="E35" s="1208">
        <v>10343.4</v>
      </c>
      <c r="F35" s="1208">
        <f>+E35/E35*100</f>
        <v>100</v>
      </c>
      <c r="G35" s="1209">
        <v>10331.700000000001</v>
      </c>
      <c r="H35" s="1208">
        <f>+G35/G35*100</f>
        <v>100</v>
      </c>
      <c r="I35" s="1209">
        <v>10319</v>
      </c>
      <c r="J35" s="1208">
        <f>+I35/I35*100</f>
        <v>100</v>
      </c>
      <c r="K35" s="1209">
        <v>10318.799999999999</v>
      </c>
      <c r="L35" s="1208">
        <f>+K35/K35*100</f>
        <v>100</v>
      </c>
      <c r="M35" s="1209">
        <v>10310.4</v>
      </c>
      <c r="N35" s="1209">
        <f>+M35/M35*100</f>
        <v>100</v>
      </c>
      <c r="O35" s="1199"/>
      <c r="P35" s="1173"/>
    </row>
    <row r="36" spans="1:16" ht="13.5" customHeight="1" x14ac:dyDescent="0.2">
      <c r="A36" s="1173"/>
      <c r="B36" s="1177"/>
      <c r="C36" s="703"/>
      <c r="D36" s="703" t="s">
        <v>178</v>
      </c>
      <c r="E36" s="1210">
        <v>1475</v>
      </c>
      <c r="F36" s="1210">
        <f>+E36/E$35*100</f>
        <v>14.26030125490651</v>
      </c>
      <c r="G36" s="1211">
        <v>1466.4</v>
      </c>
      <c r="H36" s="1210">
        <f>+G36/G$35*100</f>
        <v>14.193211184993757</v>
      </c>
      <c r="I36" s="1211">
        <v>1458.8</v>
      </c>
      <c r="J36" s="1210">
        <f>+I36/I$35*100</f>
        <v>14.137028781858707</v>
      </c>
      <c r="K36" s="1211">
        <v>1456.2</v>
      </c>
      <c r="L36" s="1210">
        <f>+K36/K$35*100</f>
        <v>14.112106058844054</v>
      </c>
      <c r="M36" s="1211">
        <v>1450.2</v>
      </c>
      <c r="N36" s="1211">
        <f>+M36/M$35*100</f>
        <v>14.065409683426445</v>
      </c>
      <c r="O36" s="1199"/>
      <c r="P36" s="1173"/>
    </row>
    <row r="37" spans="1:16" ht="13.5" customHeight="1" x14ac:dyDescent="0.2">
      <c r="A37" s="1173"/>
      <c r="B37" s="1177"/>
      <c r="C37" s="703"/>
      <c r="D37" s="703" t="s">
        <v>549</v>
      </c>
      <c r="E37" s="1210">
        <v>2117.1</v>
      </c>
      <c r="F37" s="1210">
        <f>+E37/E$35*100</f>
        <v>20.468124601194965</v>
      </c>
      <c r="G37" s="1211">
        <v>2128.6999999999998</v>
      </c>
      <c r="H37" s="1210">
        <f>+G37/G$35*100</f>
        <v>20.603579275433855</v>
      </c>
      <c r="I37" s="1211">
        <v>2139.6</v>
      </c>
      <c r="J37" s="1210">
        <f>+I37/I$35*100</f>
        <v>20.734567303033238</v>
      </c>
      <c r="K37" s="1211">
        <v>2143.1</v>
      </c>
      <c r="L37" s="1210">
        <f>+K37/K$35*100</f>
        <v>20.76888785517696</v>
      </c>
      <c r="M37" s="1211">
        <v>2152.8000000000002</v>
      </c>
      <c r="N37" s="1211">
        <f>+M37/M$35*100</f>
        <v>20.879888268156428</v>
      </c>
      <c r="O37" s="1199"/>
      <c r="P37" s="1173"/>
    </row>
    <row r="38" spans="1:16" s="1215" customFormat="1" ht="15" customHeight="1" x14ac:dyDescent="0.2">
      <c r="A38" s="1212"/>
      <c r="B38" s="1213"/>
      <c r="C38" s="703" t="s">
        <v>189</v>
      </c>
      <c r="D38" s="703"/>
      <c r="E38" s="1210">
        <v>3612.1</v>
      </c>
      <c r="F38" s="1210">
        <f>+E38/E$35*100</f>
        <v>34.921785873117159</v>
      </c>
      <c r="G38" s="1211">
        <v>3607.5</v>
      </c>
      <c r="H38" s="1210">
        <f>+G38/G$35*100</f>
        <v>34.916809431168147</v>
      </c>
      <c r="I38" s="1211">
        <v>3602</v>
      </c>
      <c r="J38" s="1210">
        <f>+I38/I$35*100</f>
        <v>34.906483186355267</v>
      </c>
      <c r="K38" s="1211">
        <v>3592.6</v>
      </c>
      <c r="L38" s="1210">
        <f>+K38/K$35*100</f>
        <v>34.816063883397298</v>
      </c>
      <c r="M38" s="1211">
        <v>3587.9</v>
      </c>
      <c r="N38" s="1211">
        <f>+M38/M$35*100</f>
        <v>34.798843885785232</v>
      </c>
      <c r="O38" s="1214"/>
      <c r="P38" s="1212"/>
    </row>
    <row r="39" spans="1:16" ht="13.5" customHeight="1" x14ac:dyDescent="0.2">
      <c r="A39" s="1173"/>
      <c r="B39" s="1177"/>
      <c r="C39" s="703"/>
      <c r="D39" s="704" t="s">
        <v>178</v>
      </c>
      <c r="E39" s="1216">
        <v>497.6</v>
      </c>
      <c r="F39" s="1216">
        <f>+E39/E38*100</f>
        <v>13.775919825032531</v>
      </c>
      <c r="G39" s="1217">
        <v>493.4</v>
      </c>
      <c r="H39" s="1216">
        <f>+G39/G38*100</f>
        <v>13.677061677061678</v>
      </c>
      <c r="I39" s="1217">
        <v>489.5</v>
      </c>
      <c r="J39" s="1216">
        <f>+I39/I38*100</f>
        <v>13.589672404219877</v>
      </c>
      <c r="K39" s="1217">
        <v>486.9</v>
      </c>
      <c r="L39" s="1216">
        <f>+K39/K38*100</f>
        <v>13.552858653899683</v>
      </c>
      <c r="M39" s="1217">
        <v>483.4</v>
      </c>
      <c r="N39" s="1217">
        <f>+M39/M38*100</f>
        <v>13.473062236963127</v>
      </c>
      <c r="O39" s="1199"/>
      <c r="P39" s="1173"/>
    </row>
    <row r="40" spans="1:16" ht="13.5" customHeight="1" x14ac:dyDescent="0.2">
      <c r="A40" s="1173"/>
      <c r="B40" s="1177"/>
      <c r="C40" s="703"/>
      <c r="D40" s="704" t="s">
        <v>549</v>
      </c>
      <c r="E40" s="1216">
        <v>673.2</v>
      </c>
      <c r="F40" s="1216">
        <f>+E40/E38*100</f>
        <v>18.637357769718449</v>
      </c>
      <c r="G40" s="1217">
        <v>678</v>
      </c>
      <c r="H40" s="1216">
        <f>+G40/G38*100</f>
        <v>18.794178794178794</v>
      </c>
      <c r="I40" s="1217">
        <v>682.4</v>
      </c>
      <c r="J40" s="1216">
        <f>+I40/I38*100</f>
        <v>18.945030538589673</v>
      </c>
      <c r="K40" s="1217">
        <v>684.6</v>
      </c>
      <c r="L40" s="1216">
        <f>+K40/K38*100</f>
        <v>19.055836998274231</v>
      </c>
      <c r="M40" s="1217">
        <v>689</v>
      </c>
      <c r="N40" s="1217">
        <f>+M40/M38*100</f>
        <v>19.203433763482817</v>
      </c>
      <c r="O40" s="1199"/>
      <c r="P40" s="1173"/>
    </row>
    <row r="41" spans="1:16" s="1215" customFormat="1" ht="15" customHeight="1" x14ac:dyDescent="0.2">
      <c r="A41" s="1212"/>
      <c r="B41" s="1213"/>
      <c r="C41" s="703" t="s">
        <v>190</v>
      </c>
      <c r="D41" s="703"/>
      <c r="E41" s="1210">
        <v>2255.3000000000002</v>
      </c>
      <c r="F41" s="1210">
        <f>+E41/E$35*100</f>
        <v>21.804242318773326</v>
      </c>
      <c r="G41" s="1211">
        <v>2251.5</v>
      </c>
      <c r="H41" s="1210">
        <f>+G41/G$35*100</f>
        <v>21.792154243735297</v>
      </c>
      <c r="I41" s="1211">
        <v>2247.4</v>
      </c>
      <c r="J41" s="1210">
        <f>+I41/I$35*100</f>
        <v>21.779242174629328</v>
      </c>
      <c r="K41" s="1211">
        <v>2250.3000000000002</v>
      </c>
      <c r="L41" s="1210">
        <f>+K41/K$35*100</f>
        <v>21.807768345156418</v>
      </c>
      <c r="M41" s="1211">
        <v>2248.1</v>
      </c>
      <c r="N41" s="1211">
        <f>+M41/M$35*100</f>
        <v>21.804197703289883</v>
      </c>
      <c r="O41" s="1214"/>
      <c r="P41" s="1212"/>
    </row>
    <row r="42" spans="1:16" ht="13.5" customHeight="1" x14ac:dyDescent="0.2">
      <c r="A42" s="1173"/>
      <c r="B42" s="1177"/>
      <c r="C42" s="703"/>
      <c r="D42" s="704" t="s">
        <v>178</v>
      </c>
      <c r="E42" s="1216">
        <v>290.60000000000002</v>
      </c>
      <c r="F42" s="1216">
        <f>+E42/E41*100</f>
        <v>12.885203742295925</v>
      </c>
      <c r="G42" s="1217">
        <v>288.39999999999998</v>
      </c>
      <c r="H42" s="1216">
        <f>+G42/G41*100</f>
        <v>12.809238285587385</v>
      </c>
      <c r="I42" s="1217">
        <v>286.39999999999998</v>
      </c>
      <c r="J42" s="1216">
        <f>+I42/I41*100</f>
        <v>12.743614843819524</v>
      </c>
      <c r="K42" s="1217">
        <v>285.7</v>
      </c>
      <c r="L42" s="1216">
        <f>+K42/K41*100</f>
        <v>12.696084966448918</v>
      </c>
      <c r="M42" s="1217">
        <v>284.10000000000002</v>
      </c>
      <c r="N42" s="1217">
        <f>+M42/M41*100</f>
        <v>12.637338196699435</v>
      </c>
      <c r="O42" s="1199"/>
      <c r="P42" s="1173"/>
    </row>
    <row r="43" spans="1:16" ht="13.5" customHeight="1" x14ac:dyDescent="0.2">
      <c r="A43" s="1173"/>
      <c r="B43" s="1177"/>
      <c r="C43" s="703"/>
      <c r="D43" s="704" t="s">
        <v>549</v>
      </c>
      <c r="E43" s="1216">
        <v>522.29999999999995</v>
      </c>
      <c r="F43" s="1216">
        <f>+E43/E41*100</f>
        <v>23.158781536824367</v>
      </c>
      <c r="G43" s="1217">
        <v>524.20000000000005</v>
      </c>
      <c r="H43" s="1216">
        <f>+G43/G41*100</f>
        <v>23.282256273595383</v>
      </c>
      <c r="I43" s="1217">
        <v>525.79999999999995</v>
      </c>
      <c r="J43" s="1216">
        <f>+I43/I41*100</f>
        <v>23.395924179051345</v>
      </c>
      <c r="K43" s="1217">
        <v>525.9</v>
      </c>
      <c r="L43" s="1216">
        <f>+K43/K41*100</f>
        <v>23.370217304359418</v>
      </c>
      <c r="M43" s="1217">
        <v>527.20000000000005</v>
      </c>
      <c r="N43" s="1217">
        <f>+M43/M41*100</f>
        <v>23.450914105244429</v>
      </c>
      <c r="O43" s="1199"/>
      <c r="P43" s="1173"/>
    </row>
    <row r="44" spans="1:16" s="1215" customFormat="1" ht="15" customHeight="1" x14ac:dyDescent="0.2">
      <c r="A44" s="1212"/>
      <c r="B44" s="1213"/>
      <c r="C44" s="703" t="s">
        <v>59</v>
      </c>
      <c r="D44" s="703"/>
      <c r="E44" s="1210">
        <v>2800.5</v>
      </c>
      <c r="F44" s="1210">
        <f>+E44/E$35*100</f>
        <v>27.075236382620805</v>
      </c>
      <c r="G44" s="1211">
        <v>2799.9</v>
      </c>
      <c r="H44" s="1210">
        <f>+G44/G$35*100</f>
        <v>27.100090014228055</v>
      </c>
      <c r="I44" s="1211">
        <v>2799.5</v>
      </c>
      <c r="J44" s="1210">
        <f>+I44/I$35*100</f>
        <v>27.129566818490165</v>
      </c>
      <c r="K44" s="1211">
        <v>2812.5</v>
      </c>
      <c r="L44" s="1210">
        <f>+K44/K$35*100</f>
        <v>27.256076287940463</v>
      </c>
      <c r="M44" s="1211">
        <v>2814</v>
      </c>
      <c r="N44" s="1211">
        <f>+M44/M$35*100</f>
        <v>27.292830540037244</v>
      </c>
      <c r="O44" s="1214"/>
      <c r="P44" s="1212"/>
    </row>
    <row r="45" spans="1:16" ht="13.5" customHeight="1" x14ac:dyDescent="0.2">
      <c r="A45" s="1173"/>
      <c r="B45" s="1177"/>
      <c r="C45" s="703"/>
      <c r="D45" s="704" t="s">
        <v>178</v>
      </c>
      <c r="E45" s="1216">
        <v>445.4</v>
      </c>
      <c r="F45" s="1216">
        <f>+E45/E44*100</f>
        <v>15.90430280307088</v>
      </c>
      <c r="G45" s="1217">
        <v>444.8</v>
      </c>
      <c r="H45" s="1216">
        <f>+G45/G44*100</f>
        <v>15.886281652916177</v>
      </c>
      <c r="I45" s="1217">
        <v>444.6</v>
      </c>
      <c r="J45" s="1216">
        <f>+I45/I44*100</f>
        <v>15.881407394177533</v>
      </c>
      <c r="K45" s="1217">
        <v>445.9</v>
      </c>
      <c r="L45" s="1216">
        <f>+K45/K44*100</f>
        <v>15.854222222222223</v>
      </c>
      <c r="M45" s="1217">
        <v>446.1</v>
      </c>
      <c r="N45" s="1217">
        <f>+M45/M44*100</f>
        <v>15.852878464818765</v>
      </c>
      <c r="O45" s="1199"/>
      <c r="P45" s="1173"/>
    </row>
    <row r="46" spans="1:16" ht="13.5" customHeight="1" x14ac:dyDescent="0.2">
      <c r="A46" s="1173"/>
      <c r="B46" s="1177"/>
      <c r="C46" s="703"/>
      <c r="D46" s="704" t="s">
        <v>549</v>
      </c>
      <c r="E46" s="1216">
        <v>578.9</v>
      </c>
      <c r="F46" s="1216">
        <f>+E46/E44*100</f>
        <v>20.671308694875915</v>
      </c>
      <c r="G46" s="1217">
        <v>583</v>
      </c>
      <c r="H46" s="1216">
        <f>+G46/G44*100</f>
        <v>20.822172220436443</v>
      </c>
      <c r="I46" s="1217">
        <v>587</v>
      </c>
      <c r="J46" s="1216">
        <f>+I46/I44*100</f>
        <v>20.968030005358099</v>
      </c>
      <c r="K46" s="1217">
        <v>588.20000000000005</v>
      </c>
      <c r="L46" s="1216">
        <f>+K46/K44*100</f>
        <v>20.913777777777778</v>
      </c>
      <c r="M46" s="1217">
        <v>591.5</v>
      </c>
      <c r="N46" s="1217">
        <f>+M46/M44*100</f>
        <v>21.019900497512438</v>
      </c>
      <c r="O46" s="1199"/>
      <c r="P46" s="1173"/>
    </row>
    <row r="47" spans="1:16" s="1215" customFormat="1" ht="15" customHeight="1" x14ac:dyDescent="0.2">
      <c r="A47" s="1212"/>
      <c r="B47" s="1213"/>
      <c r="C47" s="703" t="s">
        <v>192</v>
      </c>
      <c r="D47" s="703"/>
      <c r="E47" s="1210">
        <v>728.8</v>
      </c>
      <c r="F47" s="1210">
        <f>+E47/E$35*100</f>
        <v>7.0460390200514338</v>
      </c>
      <c r="G47" s="1211">
        <v>726.6</v>
      </c>
      <c r="H47" s="1210">
        <f>+G47/G$35*100</f>
        <v>7.0327245274253016</v>
      </c>
      <c r="I47" s="1211">
        <v>724.3</v>
      </c>
      <c r="J47" s="1210">
        <f>+I47/I$35*100</f>
        <v>7.0190909971896502</v>
      </c>
      <c r="K47" s="1211">
        <v>721.4</v>
      </c>
      <c r="L47" s="1210">
        <f>+K47/K$35*100</f>
        <v>6.9911229987983106</v>
      </c>
      <c r="M47" s="1211">
        <v>719</v>
      </c>
      <c r="N47" s="1211">
        <f>+M47/M$35*100</f>
        <v>6.9735412787088764</v>
      </c>
      <c r="O47" s="1214"/>
      <c r="P47" s="1212"/>
    </row>
    <row r="48" spans="1:16" ht="13.5" customHeight="1" x14ac:dyDescent="0.2">
      <c r="A48" s="1173"/>
      <c r="B48" s="1177"/>
      <c r="C48" s="703"/>
      <c r="D48" s="704" t="s">
        <v>178</v>
      </c>
      <c r="E48" s="1216">
        <v>94.9</v>
      </c>
      <c r="F48" s="1216">
        <f>+E48/E47*100</f>
        <v>13.02140504939627</v>
      </c>
      <c r="G48" s="1217">
        <v>94.1</v>
      </c>
      <c r="H48" s="1216">
        <f>+G48/G47*100</f>
        <v>12.950729424717863</v>
      </c>
      <c r="I48" s="1217">
        <v>93.4</v>
      </c>
      <c r="J48" s="1216">
        <f>+I48/I47*100</f>
        <v>12.895209167472043</v>
      </c>
      <c r="K48" s="1217">
        <v>93.2</v>
      </c>
      <c r="L48" s="1216">
        <f>+K48/K47*100</f>
        <v>12.919323537565845</v>
      </c>
      <c r="M48" s="1217">
        <v>92.6</v>
      </c>
      <c r="N48" s="1217">
        <f>+M48/M47*100</f>
        <v>12.878998609179416</v>
      </c>
      <c r="O48" s="1199"/>
      <c r="P48" s="1173"/>
    </row>
    <row r="49" spans="1:16" ht="13.5" customHeight="1" x14ac:dyDescent="0.2">
      <c r="A49" s="1173"/>
      <c r="B49" s="1177"/>
      <c r="C49" s="703"/>
      <c r="D49" s="704" t="s">
        <v>549</v>
      </c>
      <c r="E49" s="1216">
        <v>178.9</v>
      </c>
      <c r="F49" s="1216">
        <f>+E49/E47*100</f>
        <v>24.547200878155877</v>
      </c>
      <c r="G49" s="1217">
        <v>179</v>
      </c>
      <c r="H49" s="1216">
        <f>+G49/G47*100</f>
        <v>24.635287641067986</v>
      </c>
      <c r="I49" s="1217">
        <v>179.1</v>
      </c>
      <c r="J49" s="1216">
        <f>+I49/I47*100</f>
        <v>24.72732293248654</v>
      </c>
      <c r="K49" s="1217">
        <v>178.9</v>
      </c>
      <c r="L49" s="1216">
        <f>+K49/K47*100</f>
        <v>24.799001940670919</v>
      </c>
      <c r="M49" s="1217">
        <v>178.9</v>
      </c>
      <c r="N49" s="1217">
        <f>+M49/M47*100</f>
        <v>24.881780250347706</v>
      </c>
      <c r="O49" s="1199"/>
      <c r="P49" s="1173"/>
    </row>
    <row r="50" spans="1:16" s="1215" customFormat="1" ht="15" customHeight="1" x14ac:dyDescent="0.2">
      <c r="A50" s="1212"/>
      <c r="B50" s="1213"/>
      <c r="C50" s="703" t="s">
        <v>193</v>
      </c>
      <c r="D50" s="703"/>
      <c r="E50" s="1210">
        <v>440.5</v>
      </c>
      <c r="F50" s="1210">
        <f>+E50/E$35*100</f>
        <v>4.2587543747703851</v>
      </c>
      <c r="G50" s="1211">
        <v>440.2</v>
      </c>
      <c r="H50" s="1210">
        <f>+G50/G$35*100</f>
        <v>4.2606734612890422</v>
      </c>
      <c r="I50" s="1211">
        <v>440.1</v>
      </c>
      <c r="J50" s="1210">
        <f>+I50/I$35*100</f>
        <v>4.2649481538908809</v>
      </c>
      <c r="K50" s="1211">
        <v>441.5</v>
      </c>
      <c r="L50" s="1210">
        <f>+K50/K$35*100</f>
        <v>4.2785982866224757</v>
      </c>
      <c r="M50" s="1211">
        <v>441.6</v>
      </c>
      <c r="N50" s="1211">
        <f>+M50/M$35*100</f>
        <v>4.2830540037243949</v>
      </c>
      <c r="O50" s="1214"/>
      <c r="P50" s="1212"/>
    </row>
    <row r="51" spans="1:16" ht="13.5" customHeight="1" x14ac:dyDescent="0.2">
      <c r="A51" s="1173"/>
      <c r="B51" s="1177"/>
      <c r="C51" s="703"/>
      <c r="D51" s="704" t="s">
        <v>178</v>
      </c>
      <c r="E51" s="1216">
        <v>66.7</v>
      </c>
      <c r="F51" s="1216">
        <f>+E51/E50*100</f>
        <v>15.141884222474461</v>
      </c>
      <c r="G51" s="1217">
        <v>66.5</v>
      </c>
      <c r="H51" s="1216">
        <f>+G51/G50*100</f>
        <v>15.106769650159018</v>
      </c>
      <c r="I51" s="1217">
        <v>66.3</v>
      </c>
      <c r="J51" s="1216">
        <f>+I51/I50*100</f>
        <v>15.064758009543283</v>
      </c>
      <c r="K51" s="1217">
        <v>66.599999999999994</v>
      </c>
      <c r="L51" s="1216">
        <f>+K51/K50*100</f>
        <v>15.08493771234428</v>
      </c>
      <c r="M51" s="1217">
        <v>66.599999999999994</v>
      </c>
      <c r="N51" s="1217">
        <f>+M51/M50*100</f>
        <v>15.081521739130432</v>
      </c>
      <c r="O51" s="1199"/>
      <c r="P51" s="1173"/>
    </row>
    <row r="52" spans="1:16" ht="13.5" customHeight="1" x14ac:dyDescent="0.2">
      <c r="A52" s="1173"/>
      <c r="B52" s="1177"/>
      <c r="C52" s="703"/>
      <c r="D52" s="704" t="s">
        <v>549</v>
      </c>
      <c r="E52" s="1216">
        <v>91.4</v>
      </c>
      <c r="F52" s="1216">
        <f>+E52/E50*100</f>
        <v>20.749148694665152</v>
      </c>
      <c r="G52" s="1217">
        <v>91.7</v>
      </c>
      <c r="H52" s="1216">
        <f>+G52/G50*100</f>
        <v>20.831440254429808</v>
      </c>
      <c r="I52" s="1217">
        <v>92</v>
      </c>
      <c r="J52" s="1216">
        <f>+I52/I50*100</f>
        <v>20.904339922744832</v>
      </c>
      <c r="K52" s="1217">
        <v>92.3</v>
      </c>
      <c r="L52" s="1216">
        <f>+K52/K50*100</f>
        <v>20.906002265005664</v>
      </c>
      <c r="M52" s="1217">
        <v>92.6</v>
      </c>
      <c r="N52" s="1217">
        <f>+M52/M50*100</f>
        <v>20.969202898550723</v>
      </c>
      <c r="O52" s="1199"/>
      <c r="P52" s="1173"/>
    </row>
    <row r="53" spans="1:16" s="1215" customFormat="1" ht="15" customHeight="1" x14ac:dyDescent="0.2">
      <c r="A53" s="1212"/>
      <c r="B53" s="1213"/>
      <c r="C53" s="703" t="s">
        <v>131</v>
      </c>
      <c r="D53" s="703"/>
      <c r="E53" s="1210">
        <v>247.3</v>
      </c>
      <c r="F53" s="1210">
        <f>+E53/E$35*100</f>
        <v>2.3908966103989018</v>
      </c>
      <c r="G53" s="1211">
        <v>247.4</v>
      </c>
      <c r="H53" s="1210">
        <f>+G53/G$35*100</f>
        <v>2.3945720452587667</v>
      </c>
      <c r="I53" s="1211">
        <v>247.4</v>
      </c>
      <c r="J53" s="1210">
        <f>+I53/I$35*100</f>
        <v>2.3975191394514974</v>
      </c>
      <c r="K53" s="1211">
        <v>245.1</v>
      </c>
      <c r="L53" s="1210">
        <f>+K53/K$35*100</f>
        <v>2.3752761949063848</v>
      </c>
      <c r="M53" s="1211">
        <v>244.9</v>
      </c>
      <c r="N53" s="1211">
        <f>+M53/M$35*100</f>
        <v>2.3752715704531346</v>
      </c>
      <c r="O53" s="1214"/>
      <c r="P53" s="1212"/>
    </row>
    <row r="54" spans="1:16" ht="13.5" customHeight="1" x14ac:dyDescent="0.2">
      <c r="A54" s="1173"/>
      <c r="B54" s="1177"/>
      <c r="C54" s="703"/>
      <c r="D54" s="704" t="s">
        <v>178</v>
      </c>
      <c r="E54" s="1216">
        <v>41.1</v>
      </c>
      <c r="F54" s="1216">
        <f>+E54/E53*100</f>
        <v>16.619490497371615</v>
      </c>
      <c r="G54" s="1217">
        <v>40.799999999999997</v>
      </c>
      <c r="H54" s="1216">
        <f>+G54/G53*100</f>
        <v>16.491511721907841</v>
      </c>
      <c r="I54" s="1217">
        <v>40.6</v>
      </c>
      <c r="J54" s="1216">
        <f>+I54/I53*100</f>
        <v>16.410670978173002</v>
      </c>
      <c r="K54" s="1217">
        <v>40.299999999999997</v>
      </c>
      <c r="L54" s="1216">
        <f>+K54/K53*100</f>
        <v>16.442268461852304</v>
      </c>
      <c r="M54" s="1217">
        <v>40.1</v>
      </c>
      <c r="N54" s="1217">
        <f>+M54/M53*100</f>
        <v>16.374030216414866</v>
      </c>
      <c r="O54" s="1199"/>
      <c r="P54" s="1173"/>
    </row>
    <row r="55" spans="1:16" ht="13.5" customHeight="1" x14ac:dyDescent="0.2">
      <c r="A55" s="1173"/>
      <c r="B55" s="1177"/>
      <c r="C55" s="703"/>
      <c r="D55" s="704" t="s">
        <v>549</v>
      </c>
      <c r="E55" s="1216">
        <v>32.799999999999997</v>
      </c>
      <c r="F55" s="1216">
        <f>+E55/E53*100</f>
        <v>13.263243024666396</v>
      </c>
      <c r="G55" s="1217">
        <v>33</v>
      </c>
      <c r="H55" s="1216">
        <f>+G55/G53*100</f>
        <v>13.338722716248988</v>
      </c>
      <c r="I55" s="1217">
        <v>33.200000000000003</v>
      </c>
      <c r="J55" s="1216">
        <f>+I55/I53*100</f>
        <v>13.419563459983832</v>
      </c>
      <c r="K55" s="1217">
        <v>33.299999999999997</v>
      </c>
      <c r="L55" s="1216">
        <f>+K55/K53*100</f>
        <v>13.586291309669521</v>
      </c>
      <c r="M55" s="1217">
        <v>33.5</v>
      </c>
      <c r="N55" s="1217">
        <f>+M55/M53*100</f>
        <v>13.679052674561046</v>
      </c>
      <c r="O55" s="1199"/>
      <c r="P55" s="1173"/>
    </row>
    <row r="56" spans="1:16" s="1215" customFormat="1" ht="15" customHeight="1" x14ac:dyDescent="0.2">
      <c r="A56" s="1212"/>
      <c r="B56" s="1213"/>
      <c r="C56" s="703" t="s">
        <v>132</v>
      </c>
      <c r="D56" s="703"/>
      <c r="E56" s="1210">
        <v>258.89999999999998</v>
      </c>
      <c r="F56" s="1210">
        <f>+E56/E$35*100</f>
        <v>2.5030454202679966</v>
      </c>
      <c r="G56" s="1211">
        <v>258.60000000000002</v>
      </c>
      <c r="H56" s="1210">
        <f>+G56/G$35*100</f>
        <v>2.5029762768953803</v>
      </c>
      <c r="I56" s="1211">
        <v>258.2</v>
      </c>
      <c r="J56" s="1210">
        <f>+I56/I$35*100</f>
        <v>2.5021804438414574</v>
      </c>
      <c r="K56" s="1211">
        <v>255.4</v>
      </c>
      <c r="L56" s="1210">
        <f>+K56/K$35*100</f>
        <v>2.4750940031786643</v>
      </c>
      <c r="M56" s="1211">
        <v>254.9</v>
      </c>
      <c r="N56" s="1211">
        <f>+M56/M$35*100</f>
        <v>2.4722610180012419</v>
      </c>
      <c r="O56" s="1214"/>
      <c r="P56" s="1212"/>
    </row>
    <row r="57" spans="1:16" ht="13.5" customHeight="1" x14ac:dyDescent="0.2">
      <c r="A57" s="1173"/>
      <c r="B57" s="1177"/>
      <c r="C57" s="703"/>
      <c r="D57" s="704" t="s">
        <v>178</v>
      </c>
      <c r="E57" s="1216">
        <v>38.700000000000003</v>
      </c>
      <c r="F57" s="1216">
        <f>+E57/E56*100</f>
        <v>14.947856315179608</v>
      </c>
      <c r="G57" s="1217">
        <v>38.299999999999997</v>
      </c>
      <c r="H57" s="1216">
        <f>+G57/G56*100</f>
        <v>14.810518174787312</v>
      </c>
      <c r="I57" s="1217">
        <v>38</v>
      </c>
      <c r="J57" s="1216">
        <f>+I57/I56*100</f>
        <v>14.717273431448492</v>
      </c>
      <c r="K57" s="1217">
        <v>37.6</v>
      </c>
      <c r="L57" s="1216">
        <f>+K57/K56*100</f>
        <v>14.722004698512137</v>
      </c>
      <c r="M57" s="1217">
        <v>37.299999999999997</v>
      </c>
      <c r="N57" s="1217">
        <f>+M57/M56*100</f>
        <v>14.633189486072967</v>
      </c>
      <c r="O57" s="1199"/>
      <c r="P57" s="1173"/>
    </row>
    <row r="58" spans="1:16" ht="13.5" customHeight="1" x14ac:dyDescent="0.2">
      <c r="A58" s="1173"/>
      <c r="B58" s="1177"/>
      <c r="C58" s="703"/>
      <c r="D58" s="704" t="s">
        <v>549</v>
      </c>
      <c r="E58" s="1216">
        <v>39.5</v>
      </c>
      <c r="F58" s="1216">
        <f>+E58/E56*100</f>
        <v>15.25685592893009</v>
      </c>
      <c r="G58" s="1217">
        <v>39.700000000000003</v>
      </c>
      <c r="H58" s="1216">
        <f>+G58/G56*100</f>
        <v>15.351894818252127</v>
      </c>
      <c r="I58" s="1217">
        <v>40</v>
      </c>
      <c r="J58" s="1216">
        <f>+I58/I56*100</f>
        <v>15.491866769945778</v>
      </c>
      <c r="K58" s="1217">
        <v>39.9</v>
      </c>
      <c r="L58" s="1216">
        <f>+K58/K56*100</f>
        <v>15.622552858261548</v>
      </c>
      <c r="M58" s="1217">
        <v>40.1</v>
      </c>
      <c r="N58" s="1217">
        <f>+M58/M56*100</f>
        <v>15.731659474303649</v>
      </c>
      <c r="O58" s="1199"/>
      <c r="P58" s="1173"/>
    </row>
    <row r="59" spans="1:16" s="781" customFormat="1" ht="13.5" customHeight="1" x14ac:dyDescent="0.2">
      <c r="A59" s="812"/>
      <c r="B59" s="813"/>
      <c r="C59" s="814" t="s">
        <v>426</v>
      </c>
      <c r="D59" s="815"/>
      <c r="E59" s="816"/>
      <c r="F59" s="1218"/>
      <c r="G59" s="816"/>
      <c r="H59" s="1218"/>
      <c r="I59" s="816"/>
      <c r="J59" s="1218"/>
      <c r="K59" s="816"/>
      <c r="L59" s="1218"/>
      <c r="M59" s="816"/>
      <c r="N59" s="1218"/>
      <c r="O59" s="817"/>
      <c r="P59" s="808"/>
    </row>
    <row r="60" spans="1:16" ht="13.5" customHeight="1" x14ac:dyDescent="0.2">
      <c r="A60" s="1173"/>
      <c r="B60" s="1219"/>
      <c r="C60" s="1220" t="s">
        <v>408</v>
      </c>
      <c r="D60" s="1194"/>
      <c r="E60" s="1178"/>
      <c r="F60" s="1221" t="s">
        <v>88</v>
      </c>
      <c r="G60" s="1222"/>
      <c r="H60" s="1222"/>
      <c r="I60" s="1223"/>
      <c r="J60" s="1222"/>
      <c r="K60" s="1222"/>
      <c r="L60" s="1222"/>
      <c r="M60" s="1222"/>
      <c r="N60" s="1222"/>
      <c r="O60" s="1199"/>
      <c r="P60" s="1173"/>
    </row>
    <row r="61" spans="1:16" ht="13.5" customHeight="1" x14ac:dyDescent="0.2">
      <c r="A61" s="1173"/>
      <c r="B61" s="948">
        <v>6</v>
      </c>
      <c r="C61" s="1483">
        <v>42644</v>
      </c>
      <c r="D61" s="1483"/>
      <c r="E61" s="1198"/>
      <c r="F61" s="1198"/>
      <c r="G61" s="1198"/>
      <c r="H61" s="1198"/>
      <c r="I61" s="1198"/>
      <c r="J61" s="1198"/>
      <c r="K61" s="1198"/>
      <c r="L61" s="1198"/>
      <c r="M61" s="1198"/>
      <c r="N61" s="1198"/>
      <c r="O61" s="1198"/>
      <c r="P61" s="1198"/>
    </row>
  </sheetData>
  <mergeCells count="120">
    <mergeCell ref="C8:D8"/>
    <mergeCell ref="E8:F8"/>
    <mergeCell ref="G8:H8"/>
    <mergeCell ref="I8:J8"/>
    <mergeCell ref="K8:L8"/>
    <mergeCell ref="M8:N8"/>
    <mergeCell ref="I1:N1"/>
    <mergeCell ref="M3:N3"/>
    <mergeCell ref="C5:D6"/>
    <mergeCell ref="E7:F7"/>
    <mergeCell ref="G7:H7"/>
    <mergeCell ref="I7:J7"/>
    <mergeCell ref="K7:L7"/>
    <mergeCell ref="M7:N7"/>
    <mergeCell ref="E9:F9"/>
    <mergeCell ref="G9:H9"/>
    <mergeCell ref="I9:J9"/>
    <mergeCell ref="K9:L9"/>
    <mergeCell ref="M9:N9"/>
    <mergeCell ref="E10:F10"/>
    <mergeCell ref="G10:H10"/>
    <mergeCell ref="I10:J10"/>
    <mergeCell ref="K10:L10"/>
    <mergeCell ref="M10:N10"/>
    <mergeCell ref="E11:F11"/>
    <mergeCell ref="G11:H11"/>
    <mergeCell ref="I11:J11"/>
    <mergeCell ref="K11:L11"/>
    <mergeCell ref="M11:N11"/>
    <mergeCell ref="E12:F12"/>
    <mergeCell ref="G12:H12"/>
    <mergeCell ref="I12:J12"/>
    <mergeCell ref="K12:L12"/>
    <mergeCell ref="M12:N12"/>
    <mergeCell ref="C15:D15"/>
    <mergeCell ref="E15:F15"/>
    <mergeCell ref="G15:H15"/>
    <mergeCell ref="I15:J15"/>
    <mergeCell ref="K15:L15"/>
    <mergeCell ref="M15:N15"/>
    <mergeCell ref="E13:F13"/>
    <mergeCell ref="G13:H13"/>
    <mergeCell ref="I13:J13"/>
    <mergeCell ref="K13:L13"/>
    <mergeCell ref="M13:N13"/>
    <mergeCell ref="E14:F14"/>
    <mergeCell ref="G14:H14"/>
    <mergeCell ref="I14:J14"/>
    <mergeCell ref="K14:L14"/>
    <mergeCell ref="M14:N14"/>
    <mergeCell ref="M18:N18"/>
    <mergeCell ref="E19:F19"/>
    <mergeCell ref="G19:H19"/>
    <mergeCell ref="I19:J19"/>
    <mergeCell ref="K19:L19"/>
    <mergeCell ref="M19:N19"/>
    <mergeCell ref="E16:F16"/>
    <mergeCell ref="G16:H16"/>
    <mergeCell ref="I16:J16"/>
    <mergeCell ref="K16:L16"/>
    <mergeCell ref="M16:N16"/>
    <mergeCell ref="E17:F17"/>
    <mergeCell ref="G17:H17"/>
    <mergeCell ref="I17:J17"/>
    <mergeCell ref="K17:L17"/>
    <mergeCell ref="M17:N17"/>
    <mergeCell ref="C21:D21"/>
    <mergeCell ref="E21:F21"/>
    <mergeCell ref="G21:H21"/>
    <mergeCell ref="I21:J21"/>
    <mergeCell ref="K21:L21"/>
    <mergeCell ref="E18:F18"/>
    <mergeCell ref="G18:H18"/>
    <mergeCell ref="I18:J18"/>
    <mergeCell ref="K18:L18"/>
    <mergeCell ref="M21:N21"/>
    <mergeCell ref="E22:F22"/>
    <mergeCell ref="G22:H22"/>
    <mergeCell ref="I22:J22"/>
    <mergeCell ref="K22:L22"/>
    <mergeCell ref="M22:N22"/>
    <mergeCell ref="E20:F20"/>
    <mergeCell ref="G20:H20"/>
    <mergeCell ref="I20:J20"/>
    <mergeCell ref="K20:L20"/>
    <mergeCell ref="M20:N20"/>
    <mergeCell ref="E23:F23"/>
    <mergeCell ref="G23:H23"/>
    <mergeCell ref="I23:J23"/>
    <mergeCell ref="K23:L23"/>
    <mergeCell ref="M23:N23"/>
    <mergeCell ref="E24:F24"/>
    <mergeCell ref="G24:H24"/>
    <mergeCell ref="I24:J24"/>
    <mergeCell ref="K24:L24"/>
    <mergeCell ref="M24:N24"/>
    <mergeCell ref="E25:F25"/>
    <mergeCell ref="G25:H25"/>
    <mergeCell ref="I25:J25"/>
    <mergeCell ref="K25:L25"/>
    <mergeCell ref="M25:N25"/>
    <mergeCell ref="E26:F26"/>
    <mergeCell ref="G26:H26"/>
    <mergeCell ref="I26:J26"/>
    <mergeCell ref="K26:L26"/>
    <mergeCell ref="M26:N26"/>
    <mergeCell ref="C35:D35"/>
    <mergeCell ref="C61:D61"/>
    <mergeCell ref="C31:D32"/>
    <mergeCell ref="E33:F33"/>
    <mergeCell ref="G33:H33"/>
    <mergeCell ref="I33:J33"/>
    <mergeCell ref="K33:L33"/>
    <mergeCell ref="M33:N33"/>
    <mergeCell ref="E27:F27"/>
    <mergeCell ref="G27:H27"/>
    <mergeCell ref="I27:J27"/>
    <mergeCell ref="K27:L27"/>
    <mergeCell ref="M27:N27"/>
    <mergeCell ref="M29:N29"/>
  </mergeCells>
  <conditionalFormatting sqref="E33:N33 E7:N7">
    <cfRule type="cellIs" dxfId="20" priority="1" operator="equal">
      <formula>"1.º trimestre"</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sheetPr>
  <dimension ref="A1:R71"/>
  <sheetViews>
    <sheetView workbookViewId="0"/>
  </sheetViews>
  <sheetFormatPr defaultRowHeight="12.75" x14ac:dyDescent="0.2"/>
  <cols>
    <col min="1" max="1" width="1" style="1174" customWidth="1"/>
    <col min="2" max="2" width="2.5703125" style="1174" customWidth="1"/>
    <col min="3" max="3" width="1" style="1174" customWidth="1"/>
    <col min="4" max="4" width="34" style="1174" customWidth="1"/>
    <col min="5" max="5" width="7.42578125" style="1174" customWidth="1"/>
    <col min="6" max="6" width="4.85546875" style="1174" customWidth="1"/>
    <col min="7" max="7" width="7.42578125" style="1174" customWidth="1"/>
    <col min="8" max="8" width="4.85546875" style="1174" customWidth="1"/>
    <col min="9" max="9" width="7.42578125" style="1174" customWidth="1"/>
    <col min="10" max="10" width="4.85546875" style="1174" customWidth="1"/>
    <col min="11" max="11" width="7.42578125" style="1174" customWidth="1"/>
    <col min="12" max="12" width="4.85546875" style="1174" customWidth="1"/>
    <col min="13" max="13" width="7.42578125" style="1174" customWidth="1"/>
    <col min="14" max="14" width="4.85546875" style="1174" customWidth="1"/>
    <col min="15" max="15" width="2.5703125" style="1174" customWidth="1"/>
    <col min="16" max="16" width="1" style="1174" customWidth="1"/>
    <col min="17" max="16384" width="9.140625" style="1174"/>
  </cols>
  <sheetData>
    <row r="1" spans="1:16" ht="13.5" customHeight="1" x14ac:dyDescent="0.2">
      <c r="A1" s="1173"/>
      <c r="B1" s="1224"/>
      <c r="C1" s="1513" t="s">
        <v>328</v>
      </c>
      <c r="D1" s="1513"/>
      <c r="E1" s="1169"/>
      <c r="F1" s="1169"/>
      <c r="G1" s="1169"/>
      <c r="H1" s="1169"/>
      <c r="I1" s="1169"/>
      <c r="J1" s="1169"/>
      <c r="K1" s="1169"/>
      <c r="L1" s="1169"/>
      <c r="M1" s="1225"/>
      <c r="N1" s="1169"/>
      <c r="O1" s="1169"/>
      <c r="P1" s="1173"/>
    </row>
    <row r="2" spans="1:16" ht="9.75" customHeight="1" x14ac:dyDescent="0.2">
      <c r="A2" s="1173"/>
      <c r="B2" s="1226"/>
      <c r="C2" s="1227"/>
      <c r="D2" s="1226"/>
      <c r="E2" s="1228"/>
      <c r="F2" s="1228"/>
      <c r="G2" s="1228"/>
      <c r="H2" s="1228"/>
      <c r="I2" s="1176"/>
      <c r="J2" s="1176"/>
      <c r="K2" s="1176"/>
      <c r="L2" s="1176"/>
      <c r="M2" s="1176"/>
      <c r="N2" s="1176"/>
      <c r="O2" s="1229"/>
      <c r="P2" s="1173"/>
    </row>
    <row r="3" spans="1:16" ht="9" customHeight="1" thickBot="1" x14ac:dyDescent="0.25">
      <c r="A3" s="1173"/>
      <c r="B3" s="1169"/>
      <c r="C3" s="1206"/>
      <c r="D3" s="1169"/>
      <c r="E3" s="1169"/>
      <c r="F3" s="1169"/>
      <c r="G3" s="1169"/>
      <c r="H3" s="1169"/>
      <c r="I3" s="1169"/>
      <c r="J3" s="1169"/>
      <c r="K3" s="1169"/>
      <c r="L3" s="1169"/>
      <c r="M3" s="1489" t="s">
        <v>73</v>
      </c>
      <c r="N3" s="1489"/>
      <c r="O3" s="1230"/>
      <c r="P3" s="1173"/>
    </row>
    <row r="4" spans="1:16" s="1185" customFormat="1" ht="13.5" customHeight="1" thickBot="1" x14ac:dyDescent="0.25">
      <c r="A4" s="1180"/>
      <c r="B4" s="1207"/>
      <c r="C4" s="1182" t="s">
        <v>163</v>
      </c>
      <c r="D4" s="1183"/>
      <c r="E4" s="1183"/>
      <c r="F4" s="1183"/>
      <c r="G4" s="1183"/>
      <c r="H4" s="1183"/>
      <c r="I4" s="1183"/>
      <c r="J4" s="1183"/>
      <c r="K4" s="1183"/>
      <c r="L4" s="1183"/>
      <c r="M4" s="1183"/>
      <c r="N4" s="1184"/>
      <c r="O4" s="1230"/>
      <c r="P4" s="1180"/>
    </row>
    <row r="5" spans="1:16" ht="3.75" customHeight="1" x14ac:dyDescent="0.2">
      <c r="A5" s="1173"/>
      <c r="B5" s="1169"/>
      <c r="C5" s="1514" t="s">
        <v>157</v>
      </c>
      <c r="D5" s="1515"/>
      <c r="E5" s="1169"/>
      <c r="F5" s="1231"/>
      <c r="G5" s="1231"/>
      <c r="H5" s="1231"/>
      <c r="I5" s="1231"/>
      <c r="J5" s="1231"/>
      <c r="K5" s="1169"/>
      <c r="L5" s="1231"/>
      <c r="M5" s="1231"/>
      <c r="N5" s="1231"/>
      <c r="O5" s="1230"/>
      <c r="P5" s="1173"/>
    </row>
    <row r="6" spans="1:16" ht="12.75" customHeight="1" x14ac:dyDescent="0.2">
      <c r="A6" s="1173"/>
      <c r="B6" s="1169"/>
      <c r="C6" s="1515"/>
      <c r="D6" s="1515"/>
      <c r="E6" s="1188" t="s">
        <v>34</v>
      </c>
      <c r="F6" s="1189" t="s">
        <v>34</v>
      </c>
      <c r="G6" s="1188" t="s">
        <v>500</v>
      </c>
      <c r="H6" s="1189" t="s">
        <v>34</v>
      </c>
      <c r="I6" s="1190"/>
      <c r="J6" s="1189" t="s">
        <v>34</v>
      </c>
      <c r="K6" s="1191" t="s">
        <v>34</v>
      </c>
      <c r="L6" s="1192" t="s">
        <v>501</v>
      </c>
      <c r="M6" s="1192" t="s">
        <v>34</v>
      </c>
      <c r="N6" s="1193"/>
      <c r="O6" s="1230"/>
      <c r="P6" s="1173"/>
    </row>
    <row r="7" spans="1:16" x14ac:dyDescent="0.2">
      <c r="A7" s="1173"/>
      <c r="B7" s="1169"/>
      <c r="C7" s="1232"/>
      <c r="D7" s="1232"/>
      <c r="E7" s="1485" t="s">
        <v>699</v>
      </c>
      <c r="F7" s="1485"/>
      <c r="G7" s="1485" t="s">
        <v>700</v>
      </c>
      <c r="H7" s="1485"/>
      <c r="I7" s="1485" t="s">
        <v>701</v>
      </c>
      <c r="J7" s="1485"/>
      <c r="K7" s="1485" t="s">
        <v>702</v>
      </c>
      <c r="L7" s="1485"/>
      <c r="M7" s="1485" t="s">
        <v>699</v>
      </c>
      <c r="N7" s="1485"/>
      <c r="O7" s="1233"/>
      <c r="P7" s="1173"/>
    </row>
    <row r="8" spans="1:16" s="1197" customFormat="1" ht="15.75" customHeight="1" x14ac:dyDescent="0.2">
      <c r="A8" s="1195"/>
      <c r="B8" s="1234"/>
      <c r="C8" s="1482" t="s">
        <v>13</v>
      </c>
      <c r="D8" s="1482"/>
      <c r="E8" s="1511">
        <v>4580.8</v>
      </c>
      <c r="F8" s="1511"/>
      <c r="G8" s="1511">
        <v>4575.3</v>
      </c>
      <c r="H8" s="1511"/>
      <c r="I8" s="1511">
        <v>4561.5</v>
      </c>
      <c r="J8" s="1511"/>
      <c r="K8" s="1511">
        <v>4513.3</v>
      </c>
      <c r="L8" s="1511"/>
      <c r="M8" s="1512">
        <v>4602.5</v>
      </c>
      <c r="N8" s="1512"/>
      <c r="O8" s="1235"/>
      <c r="P8" s="1195"/>
    </row>
    <row r="9" spans="1:16" ht="11.25" customHeight="1" x14ac:dyDescent="0.2">
      <c r="A9" s="1173"/>
      <c r="B9" s="1236"/>
      <c r="C9" s="700" t="s">
        <v>72</v>
      </c>
      <c r="D9" s="1198"/>
      <c r="E9" s="1509">
        <v>2335.5</v>
      </c>
      <c r="F9" s="1509"/>
      <c r="G9" s="1509">
        <v>2348.6999999999998</v>
      </c>
      <c r="H9" s="1509"/>
      <c r="I9" s="1509">
        <v>2352</v>
      </c>
      <c r="J9" s="1509"/>
      <c r="K9" s="1509">
        <v>2303.9</v>
      </c>
      <c r="L9" s="1509"/>
      <c r="M9" s="1510">
        <v>2364.3000000000002</v>
      </c>
      <c r="N9" s="1510"/>
      <c r="O9" s="1233"/>
      <c r="P9" s="1173"/>
    </row>
    <row r="10" spans="1:16" ht="11.25" customHeight="1" x14ac:dyDescent="0.2">
      <c r="A10" s="1173"/>
      <c r="B10" s="1236"/>
      <c r="C10" s="700" t="s">
        <v>71</v>
      </c>
      <c r="D10" s="1198"/>
      <c r="E10" s="1509">
        <v>2245.3000000000002</v>
      </c>
      <c r="F10" s="1509"/>
      <c r="G10" s="1509">
        <v>2226.6999999999998</v>
      </c>
      <c r="H10" s="1509"/>
      <c r="I10" s="1509">
        <v>2209.5</v>
      </c>
      <c r="J10" s="1509"/>
      <c r="K10" s="1509">
        <v>2209.4</v>
      </c>
      <c r="L10" s="1509"/>
      <c r="M10" s="1510">
        <v>2238.3000000000002</v>
      </c>
      <c r="N10" s="1510"/>
      <c r="O10" s="1233"/>
      <c r="P10" s="1173"/>
    </row>
    <row r="11" spans="1:16" ht="15.75" customHeight="1" x14ac:dyDescent="0.2">
      <c r="A11" s="1173"/>
      <c r="B11" s="1236"/>
      <c r="C11" s="700" t="s">
        <v>158</v>
      </c>
      <c r="D11" s="1198"/>
      <c r="E11" s="1509">
        <v>246.5</v>
      </c>
      <c r="F11" s="1509"/>
      <c r="G11" s="1509">
        <v>266.10000000000002</v>
      </c>
      <c r="H11" s="1509"/>
      <c r="I11" s="1509">
        <v>251.2</v>
      </c>
      <c r="J11" s="1509"/>
      <c r="K11" s="1509">
        <v>252.4</v>
      </c>
      <c r="L11" s="1509"/>
      <c r="M11" s="1510">
        <v>259.39999999999998</v>
      </c>
      <c r="N11" s="1510"/>
      <c r="O11" s="1233"/>
      <c r="P11" s="1173"/>
    </row>
    <row r="12" spans="1:16" ht="11.25" customHeight="1" x14ac:dyDescent="0.2">
      <c r="A12" s="1173"/>
      <c r="B12" s="1236"/>
      <c r="C12" s="700" t="s">
        <v>159</v>
      </c>
      <c r="D12" s="1198"/>
      <c r="E12" s="1487">
        <v>2253.8000000000002</v>
      </c>
      <c r="F12" s="1487"/>
      <c r="G12" s="1487">
        <v>2241</v>
      </c>
      <c r="H12" s="1487"/>
      <c r="I12" s="1487">
        <v>2237.6</v>
      </c>
      <c r="J12" s="1487"/>
      <c r="K12" s="1487">
        <v>2215.6</v>
      </c>
      <c r="L12" s="1487"/>
      <c r="M12" s="1490">
        <v>2233.3000000000002</v>
      </c>
      <c r="N12" s="1490"/>
      <c r="O12" s="1233"/>
      <c r="P12" s="1173"/>
    </row>
    <row r="13" spans="1:16" ht="11.25" customHeight="1" x14ac:dyDescent="0.2">
      <c r="A13" s="1173"/>
      <c r="B13" s="1236"/>
      <c r="C13" s="700" t="s">
        <v>160</v>
      </c>
      <c r="D13" s="1198"/>
      <c r="E13" s="1487">
        <v>2080.5</v>
      </c>
      <c r="F13" s="1487"/>
      <c r="G13" s="1487">
        <v>2068.1999999999998</v>
      </c>
      <c r="H13" s="1487"/>
      <c r="I13" s="1487">
        <v>2072.6999999999998</v>
      </c>
      <c r="J13" s="1487"/>
      <c r="K13" s="1487">
        <v>2045.3</v>
      </c>
      <c r="L13" s="1487"/>
      <c r="M13" s="1490">
        <v>2109.8000000000002</v>
      </c>
      <c r="N13" s="1490"/>
      <c r="O13" s="1233"/>
      <c r="P13" s="1173"/>
    </row>
    <row r="14" spans="1:16" ht="15.75" customHeight="1" x14ac:dyDescent="0.2">
      <c r="A14" s="1173"/>
      <c r="B14" s="1236"/>
      <c r="C14" s="700" t="s">
        <v>386</v>
      </c>
      <c r="D14" s="1198"/>
      <c r="E14" s="1509">
        <v>365.3</v>
      </c>
      <c r="F14" s="1509"/>
      <c r="G14" s="1509">
        <v>342.7</v>
      </c>
      <c r="H14" s="1509"/>
      <c r="I14" s="1509">
        <v>323.7</v>
      </c>
      <c r="J14" s="1509"/>
      <c r="K14" s="1509">
        <v>295.60000000000002</v>
      </c>
      <c r="L14" s="1509"/>
      <c r="M14" s="1510">
        <v>328.8</v>
      </c>
      <c r="N14" s="1510"/>
      <c r="O14" s="1233"/>
      <c r="P14" s="1173"/>
    </row>
    <row r="15" spans="1:16" ht="11.25" customHeight="1" x14ac:dyDescent="0.2">
      <c r="A15" s="1173"/>
      <c r="B15" s="1236"/>
      <c r="C15" s="700" t="s">
        <v>164</v>
      </c>
      <c r="D15" s="1198"/>
      <c r="E15" s="1487">
        <v>1107.8</v>
      </c>
      <c r="F15" s="1487"/>
      <c r="G15" s="1487">
        <v>1118.8</v>
      </c>
      <c r="H15" s="1487"/>
      <c r="I15" s="1487">
        <v>1113.5999999999999</v>
      </c>
      <c r="J15" s="1487"/>
      <c r="K15" s="1487">
        <v>1105.2</v>
      </c>
      <c r="L15" s="1487"/>
      <c r="M15" s="1490">
        <v>1116.5</v>
      </c>
      <c r="N15" s="1490"/>
      <c r="O15" s="1233"/>
      <c r="P15" s="1173"/>
    </row>
    <row r="16" spans="1:16" ht="11.25" customHeight="1" x14ac:dyDescent="0.2">
      <c r="A16" s="1173"/>
      <c r="B16" s="1236"/>
      <c r="C16" s="700" t="s">
        <v>165</v>
      </c>
      <c r="D16" s="1198"/>
      <c r="E16" s="1487">
        <v>3107.6</v>
      </c>
      <c r="F16" s="1487"/>
      <c r="G16" s="1487">
        <v>3113.9</v>
      </c>
      <c r="H16" s="1487"/>
      <c r="I16" s="1487">
        <v>3124.2</v>
      </c>
      <c r="J16" s="1487"/>
      <c r="K16" s="1487">
        <v>3112.5</v>
      </c>
      <c r="L16" s="1487"/>
      <c r="M16" s="1490">
        <v>3157.2</v>
      </c>
      <c r="N16" s="1490"/>
      <c r="O16" s="1233"/>
      <c r="P16" s="1173"/>
    </row>
    <row r="17" spans="1:16" s="1240" customFormat="1" ht="15.75" customHeight="1" x14ac:dyDescent="0.2">
      <c r="A17" s="1237"/>
      <c r="B17" s="1238"/>
      <c r="C17" s="700" t="s">
        <v>166</v>
      </c>
      <c r="D17" s="1198"/>
      <c r="E17" s="1487">
        <v>4008.8</v>
      </c>
      <c r="F17" s="1487"/>
      <c r="G17" s="1487">
        <v>4029.3</v>
      </c>
      <c r="H17" s="1487"/>
      <c r="I17" s="1487">
        <v>3995.1</v>
      </c>
      <c r="J17" s="1487"/>
      <c r="K17" s="1487">
        <v>3971.6</v>
      </c>
      <c r="L17" s="1487"/>
      <c r="M17" s="1490">
        <v>4055.4</v>
      </c>
      <c r="N17" s="1490"/>
      <c r="O17" s="1239"/>
      <c r="P17" s="1237"/>
    </row>
    <row r="18" spans="1:16" s="1240" customFormat="1" ht="11.25" customHeight="1" x14ac:dyDescent="0.2">
      <c r="A18" s="1237"/>
      <c r="B18" s="1238"/>
      <c r="C18" s="700" t="s">
        <v>167</v>
      </c>
      <c r="D18" s="1198"/>
      <c r="E18" s="1487">
        <v>572</v>
      </c>
      <c r="F18" s="1487"/>
      <c r="G18" s="1487">
        <v>546.1</v>
      </c>
      <c r="H18" s="1487"/>
      <c r="I18" s="1487">
        <v>566.5</v>
      </c>
      <c r="J18" s="1487"/>
      <c r="K18" s="1487">
        <v>541.70000000000005</v>
      </c>
      <c r="L18" s="1487"/>
      <c r="M18" s="1490">
        <v>547.20000000000005</v>
      </c>
      <c r="N18" s="1490"/>
      <c r="O18" s="1239"/>
      <c r="P18" s="1237"/>
    </row>
    <row r="19" spans="1:16" ht="15.75" customHeight="1" x14ac:dyDescent="0.2">
      <c r="A19" s="1173"/>
      <c r="B19" s="1236"/>
      <c r="C19" s="700" t="s">
        <v>168</v>
      </c>
      <c r="D19" s="1198"/>
      <c r="E19" s="1487">
        <v>3723.4</v>
      </c>
      <c r="F19" s="1487"/>
      <c r="G19" s="1487">
        <v>3743.1</v>
      </c>
      <c r="H19" s="1487"/>
      <c r="I19" s="1487">
        <v>3734.9</v>
      </c>
      <c r="J19" s="1487"/>
      <c r="K19" s="1487">
        <v>3712.9</v>
      </c>
      <c r="L19" s="1487"/>
      <c r="M19" s="1490">
        <v>3775.8</v>
      </c>
      <c r="N19" s="1490"/>
      <c r="O19" s="1233"/>
      <c r="P19" s="1173"/>
    </row>
    <row r="20" spans="1:16" ht="11.25" customHeight="1" x14ac:dyDescent="0.2">
      <c r="A20" s="1173"/>
      <c r="B20" s="1236"/>
      <c r="C20" s="1241"/>
      <c r="D20" s="1166" t="s">
        <v>169</v>
      </c>
      <c r="E20" s="1487">
        <v>2896.7</v>
      </c>
      <c r="F20" s="1487"/>
      <c r="G20" s="1487">
        <v>2910.9</v>
      </c>
      <c r="H20" s="1487"/>
      <c r="I20" s="1487">
        <v>2906.7</v>
      </c>
      <c r="J20" s="1487"/>
      <c r="K20" s="1487">
        <v>2897.7</v>
      </c>
      <c r="L20" s="1487"/>
      <c r="M20" s="1490">
        <v>2920.8</v>
      </c>
      <c r="N20" s="1490"/>
      <c r="O20" s="1233"/>
      <c r="P20" s="1173"/>
    </row>
    <row r="21" spans="1:16" ht="11.25" customHeight="1" x14ac:dyDescent="0.2">
      <c r="A21" s="1173"/>
      <c r="B21" s="1236"/>
      <c r="C21" s="1241"/>
      <c r="D21" s="1166" t="s">
        <v>170</v>
      </c>
      <c r="E21" s="1487">
        <v>698.8</v>
      </c>
      <c r="F21" s="1487"/>
      <c r="G21" s="1487">
        <v>703.7</v>
      </c>
      <c r="H21" s="1487"/>
      <c r="I21" s="1487">
        <v>701.3</v>
      </c>
      <c r="J21" s="1487"/>
      <c r="K21" s="1487">
        <v>696</v>
      </c>
      <c r="L21" s="1487"/>
      <c r="M21" s="1490">
        <v>712.3</v>
      </c>
      <c r="N21" s="1490"/>
      <c r="O21" s="1233"/>
      <c r="P21" s="1173"/>
    </row>
    <row r="22" spans="1:16" ht="11.25" customHeight="1" x14ac:dyDescent="0.2">
      <c r="A22" s="1173"/>
      <c r="B22" s="1236"/>
      <c r="C22" s="1241"/>
      <c r="D22" s="1166" t="s">
        <v>130</v>
      </c>
      <c r="E22" s="1487">
        <v>127.9</v>
      </c>
      <c r="F22" s="1487"/>
      <c r="G22" s="1487">
        <v>128.5</v>
      </c>
      <c r="H22" s="1487"/>
      <c r="I22" s="1487">
        <v>126.9</v>
      </c>
      <c r="J22" s="1487"/>
      <c r="K22" s="1487">
        <v>119.3</v>
      </c>
      <c r="L22" s="1487"/>
      <c r="M22" s="1490">
        <v>142.69999999999999</v>
      </c>
      <c r="N22" s="1490"/>
      <c r="O22" s="1233"/>
      <c r="P22" s="1173"/>
    </row>
    <row r="23" spans="1:16" ht="11.25" customHeight="1" x14ac:dyDescent="0.2">
      <c r="A23" s="1173"/>
      <c r="B23" s="1236"/>
      <c r="C23" s="700" t="s">
        <v>171</v>
      </c>
      <c r="D23" s="1198"/>
      <c r="E23" s="1487">
        <v>835.8</v>
      </c>
      <c r="F23" s="1487"/>
      <c r="G23" s="1487">
        <v>805.6</v>
      </c>
      <c r="H23" s="1487"/>
      <c r="I23" s="1487">
        <v>805.6</v>
      </c>
      <c r="J23" s="1487"/>
      <c r="K23" s="1487">
        <v>768.6</v>
      </c>
      <c r="L23" s="1487"/>
      <c r="M23" s="1490">
        <v>798</v>
      </c>
      <c r="N23" s="1490"/>
      <c r="O23" s="1233"/>
      <c r="P23" s="1173"/>
    </row>
    <row r="24" spans="1:16" ht="11.25" customHeight="1" x14ac:dyDescent="0.2">
      <c r="A24" s="1173"/>
      <c r="B24" s="1236"/>
      <c r="C24" s="700" t="s">
        <v>130</v>
      </c>
      <c r="D24" s="1198"/>
      <c r="E24" s="1487">
        <v>21.5</v>
      </c>
      <c r="F24" s="1487"/>
      <c r="G24" s="1487">
        <v>26.5</v>
      </c>
      <c r="H24" s="1487"/>
      <c r="I24" s="1487">
        <v>21</v>
      </c>
      <c r="J24" s="1487"/>
      <c r="K24" s="1487">
        <v>31.7</v>
      </c>
      <c r="L24" s="1487"/>
      <c r="M24" s="1490">
        <v>28.7</v>
      </c>
      <c r="N24" s="1490"/>
      <c r="O24" s="1233"/>
      <c r="P24" s="1173"/>
    </row>
    <row r="25" spans="1:16" ht="15.75" customHeight="1" x14ac:dyDescent="0.2">
      <c r="A25" s="1173"/>
      <c r="B25" s="1236"/>
      <c r="C25" s="705" t="s">
        <v>172</v>
      </c>
      <c r="D25" s="705"/>
      <c r="E25" s="1486"/>
      <c r="F25" s="1486"/>
      <c r="G25" s="1486"/>
      <c r="H25" s="1486"/>
      <c r="I25" s="1486"/>
      <c r="J25" s="1486"/>
      <c r="K25" s="1486"/>
      <c r="L25" s="1486"/>
      <c r="M25" s="1488"/>
      <c r="N25" s="1488"/>
      <c r="O25" s="1233"/>
      <c r="P25" s="1173"/>
    </row>
    <row r="26" spans="1:16" s="1215" customFormat="1" ht="13.5" customHeight="1" x14ac:dyDescent="0.2">
      <c r="A26" s="1212"/>
      <c r="B26" s="1506" t="s">
        <v>173</v>
      </c>
      <c r="C26" s="1506"/>
      <c r="D26" s="1506"/>
      <c r="E26" s="1507">
        <v>64.2</v>
      </c>
      <c r="F26" s="1507"/>
      <c r="G26" s="1507">
        <v>64.400000000000006</v>
      </c>
      <c r="H26" s="1507"/>
      <c r="I26" s="1507">
        <v>64.3</v>
      </c>
      <c r="J26" s="1507"/>
      <c r="K26" s="1507">
        <v>64</v>
      </c>
      <c r="L26" s="1507"/>
      <c r="M26" s="1508">
        <v>65.099999999999994</v>
      </c>
      <c r="N26" s="1508"/>
      <c r="O26" s="1242"/>
      <c r="P26" s="1212"/>
    </row>
    <row r="27" spans="1:16" ht="11.25" customHeight="1" x14ac:dyDescent="0.2">
      <c r="A27" s="1173"/>
      <c r="B27" s="1236"/>
      <c r="C27" s="703"/>
      <c r="D27" s="1166" t="s">
        <v>72</v>
      </c>
      <c r="E27" s="1486">
        <v>66.8</v>
      </c>
      <c r="F27" s="1486"/>
      <c r="G27" s="1486">
        <v>67.400000000000006</v>
      </c>
      <c r="H27" s="1486"/>
      <c r="I27" s="1486">
        <v>67.5</v>
      </c>
      <c r="J27" s="1486"/>
      <c r="K27" s="1486">
        <v>66.599999999999994</v>
      </c>
      <c r="L27" s="1486"/>
      <c r="M27" s="1488">
        <v>68.3</v>
      </c>
      <c r="N27" s="1488"/>
      <c r="O27" s="1233"/>
      <c r="P27" s="1173"/>
    </row>
    <row r="28" spans="1:16" ht="11.25" customHeight="1" x14ac:dyDescent="0.2">
      <c r="A28" s="1173"/>
      <c r="B28" s="1236"/>
      <c r="C28" s="703"/>
      <c r="D28" s="1166" t="s">
        <v>71</v>
      </c>
      <c r="E28" s="1486">
        <v>61.8</v>
      </c>
      <c r="F28" s="1486"/>
      <c r="G28" s="1486">
        <v>61.5</v>
      </c>
      <c r="H28" s="1486"/>
      <c r="I28" s="1486">
        <v>61.3</v>
      </c>
      <c r="J28" s="1486"/>
      <c r="K28" s="1486">
        <v>61.5</v>
      </c>
      <c r="L28" s="1486"/>
      <c r="M28" s="1488">
        <v>62.2</v>
      </c>
      <c r="N28" s="1488"/>
      <c r="O28" s="1233"/>
      <c r="P28" s="1173"/>
    </row>
    <row r="29" spans="1:16" s="1215" customFormat="1" ht="13.5" customHeight="1" x14ac:dyDescent="0.2">
      <c r="A29" s="1212"/>
      <c r="B29" s="1506" t="s">
        <v>158</v>
      </c>
      <c r="C29" s="1506"/>
      <c r="D29" s="1506"/>
      <c r="E29" s="1507">
        <v>22.3</v>
      </c>
      <c r="F29" s="1507"/>
      <c r="G29" s="1507">
        <v>24.2</v>
      </c>
      <c r="H29" s="1507"/>
      <c r="I29" s="1507">
        <v>22.8</v>
      </c>
      <c r="J29" s="1507"/>
      <c r="K29" s="1507">
        <v>22.9</v>
      </c>
      <c r="L29" s="1507"/>
      <c r="M29" s="1508">
        <v>23.6</v>
      </c>
      <c r="N29" s="1508"/>
      <c r="O29" s="1242"/>
      <c r="P29" s="1212"/>
    </row>
    <row r="30" spans="1:16" ht="11.25" customHeight="1" x14ac:dyDescent="0.2">
      <c r="A30" s="1173"/>
      <c r="B30" s="1236"/>
      <c r="C30" s="703"/>
      <c r="D30" s="1166" t="s">
        <v>72</v>
      </c>
      <c r="E30" s="1486">
        <v>23.4</v>
      </c>
      <c r="F30" s="1486"/>
      <c r="G30" s="1486">
        <v>25.3</v>
      </c>
      <c r="H30" s="1486"/>
      <c r="I30" s="1486">
        <v>24.3</v>
      </c>
      <c r="J30" s="1486"/>
      <c r="K30" s="1486">
        <v>23.7</v>
      </c>
      <c r="L30" s="1486"/>
      <c r="M30" s="1488">
        <v>25.5</v>
      </c>
      <c r="N30" s="1488"/>
      <c r="O30" s="1233"/>
      <c r="P30" s="1173"/>
    </row>
    <row r="31" spans="1:16" ht="11.25" customHeight="1" x14ac:dyDescent="0.2">
      <c r="A31" s="1173"/>
      <c r="B31" s="1236"/>
      <c r="C31" s="703"/>
      <c r="D31" s="1166" t="s">
        <v>71</v>
      </c>
      <c r="E31" s="1486">
        <v>21.3</v>
      </c>
      <c r="F31" s="1486"/>
      <c r="G31" s="1486">
        <v>23</v>
      </c>
      <c r="H31" s="1486"/>
      <c r="I31" s="1486">
        <v>21.3</v>
      </c>
      <c r="J31" s="1486"/>
      <c r="K31" s="1486">
        <v>22.1</v>
      </c>
      <c r="L31" s="1486"/>
      <c r="M31" s="1488">
        <v>21.7</v>
      </c>
      <c r="N31" s="1488"/>
      <c r="O31" s="1233"/>
      <c r="P31" s="1173"/>
    </row>
    <row r="32" spans="1:16" s="1215" customFormat="1" ht="13.5" customHeight="1" x14ac:dyDescent="0.2">
      <c r="A32" s="1212"/>
      <c r="B32" s="1506" t="s">
        <v>174</v>
      </c>
      <c r="C32" s="1506"/>
      <c r="D32" s="1506"/>
      <c r="E32" s="1507">
        <v>50.4</v>
      </c>
      <c r="F32" s="1507"/>
      <c r="G32" s="1507">
        <v>50.2</v>
      </c>
      <c r="H32" s="1507"/>
      <c r="I32" s="1507">
        <v>50.4</v>
      </c>
      <c r="J32" s="1507"/>
      <c r="K32" s="1507">
        <v>50</v>
      </c>
      <c r="L32" s="1507"/>
      <c r="M32" s="1508">
        <v>52.2</v>
      </c>
      <c r="N32" s="1508"/>
      <c r="O32" s="1242"/>
      <c r="P32" s="1212"/>
    </row>
    <row r="33" spans="1:18" ht="11.25" customHeight="1" x14ac:dyDescent="0.2">
      <c r="A33" s="1173"/>
      <c r="B33" s="1236"/>
      <c r="C33" s="703"/>
      <c r="D33" s="1166" t="s">
        <v>72</v>
      </c>
      <c r="E33" s="1486">
        <v>56.6</v>
      </c>
      <c r="F33" s="1486"/>
      <c r="G33" s="1486">
        <v>56</v>
      </c>
      <c r="H33" s="1486"/>
      <c r="I33" s="1486">
        <v>56.6</v>
      </c>
      <c r="J33" s="1486"/>
      <c r="K33" s="1486">
        <v>55.1</v>
      </c>
      <c r="L33" s="1486"/>
      <c r="M33" s="1488">
        <v>58.9</v>
      </c>
      <c r="N33" s="1488"/>
      <c r="O33" s="1233"/>
      <c r="P33" s="1173"/>
    </row>
    <row r="34" spans="1:18" ht="11.25" customHeight="1" x14ac:dyDescent="0.2">
      <c r="A34" s="1173"/>
      <c r="B34" s="1236"/>
      <c r="C34" s="703"/>
      <c r="D34" s="1166" t="s">
        <v>71</v>
      </c>
      <c r="E34" s="1486">
        <v>44.9</v>
      </c>
      <c r="F34" s="1486"/>
      <c r="G34" s="1486">
        <v>45.2</v>
      </c>
      <c r="H34" s="1486"/>
      <c r="I34" s="1486">
        <v>44.9</v>
      </c>
      <c r="J34" s="1486"/>
      <c r="K34" s="1486">
        <v>45.5</v>
      </c>
      <c r="L34" s="1486"/>
      <c r="M34" s="1488">
        <v>46.1</v>
      </c>
      <c r="N34" s="1488"/>
      <c r="O34" s="1233"/>
      <c r="P34" s="1173"/>
    </row>
    <row r="35" spans="1:18" ht="15.75" customHeight="1" x14ac:dyDescent="0.2">
      <c r="A35" s="1173"/>
      <c r="B35" s="1236"/>
      <c r="C35" s="1504" t="s">
        <v>175</v>
      </c>
      <c r="D35" s="1504"/>
      <c r="E35" s="1505">
        <v>0</v>
      </c>
      <c r="F35" s="1505"/>
      <c r="G35" s="1505">
        <v>0</v>
      </c>
      <c r="H35" s="1505"/>
      <c r="I35" s="1505">
        <v>0</v>
      </c>
      <c r="J35" s="1505"/>
      <c r="K35" s="1505">
        <v>0</v>
      </c>
      <c r="L35" s="1505"/>
      <c r="M35" s="1503">
        <v>0</v>
      </c>
      <c r="N35" s="1503"/>
      <c r="O35" s="1233"/>
      <c r="P35" s="1173"/>
    </row>
    <row r="36" spans="1:18" ht="11.25" customHeight="1" x14ac:dyDescent="0.2">
      <c r="A36" s="1173"/>
      <c r="B36" s="1236"/>
      <c r="C36" s="1500" t="s">
        <v>173</v>
      </c>
      <c r="D36" s="1500"/>
      <c r="E36" s="1501">
        <v>-5</v>
      </c>
      <c r="F36" s="1501"/>
      <c r="G36" s="1501">
        <v>-5.9000000000000057</v>
      </c>
      <c r="H36" s="1501"/>
      <c r="I36" s="1501">
        <v>-6.2000000000000028</v>
      </c>
      <c r="J36" s="1501"/>
      <c r="K36" s="1501">
        <v>-5.0999999999999943</v>
      </c>
      <c r="L36" s="1501"/>
      <c r="M36" s="1502">
        <v>-6.0999999999999943</v>
      </c>
      <c r="N36" s="1502"/>
      <c r="O36" s="1233"/>
      <c r="P36" s="1173"/>
    </row>
    <row r="37" spans="1:18" ht="11.25" customHeight="1" x14ac:dyDescent="0.2">
      <c r="A37" s="1173"/>
      <c r="B37" s="1236"/>
      <c r="C37" s="1500" t="s">
        <v>158</v>
      </c>
      <c r="D37" s="1500"/>
      <c r="E37" s="1501">
        <v>-2.0999999999999979</v>
      </c>
      <c r="F37" s="1501"/>
      <c r="G37" s="1501">
        <v>-2.3000000000000007</v>
      </c>
      <c r="H37" s="1501"/>
      <c r="I37" s="1501">
        <v>-3</v>
      </c>
      <c r="J37" s="1501"/>
      <c r="K37" s="1501">
        <v>-1.5999999999999979</v>
      </c>
      <c r="L37" s="1501"/>
      <c r="M37" s="1502">
        <v>-3.8000000000000007</v>
      </c>
      <c r="N37" s="1502"/>
      <c r="O37" s="1233"/>
      <c r="P37" s="1173"/>
    </row>
    <row r="38" spans="1:18" ht="11.25" customHeight="1" x14ac:dyDescent="0.2">
      <c r="A38" s="1173"/>
      <c r="B38" s="1236"/>
      <c r="C38" s="1500" t="s">
        <v>174</v>
      </c>
      <c r="D38" s="1500"/>
      <c r="E38" s="1501">
        <v>-11.700000000000003</v>
      </c>
      <c r="F38" s="1501"/>
      <c r="G38" s="1501">
        <v>-10.799999999999997</v>
      </c>
      <c r="H38" s="1501"/>
      <c r="I38" s="1501">
        <v>-11.700000000000003</v>
      </c>
      <c r="J38" s="1501"/>
      <c r="K38" s="1501">
        <v>-9.6000000000000014</v>
      </c>
      <c r="L38" s="1501"/>
      <c r="M38" s="1502">
        <v>-12.799999999999997</v>
      </c>
      <c r="N38" s="1502"/>
      <c r="O38" s="1233"/>
      <c r="P38" s="1173"/>
    </row>
    <row r="39" spans="1:18" ht="11.25" customHeight="1" thickBot="1" x14ac:dyDescent="0.25">
      <c r="A39" s="1173"/>
      <c r="B39" s="1236"/>
      <c r="C39" s="1166"/>
      <c r="D39" s="1166"/>
      <c r="E39" s="1243"/>
      <c r="F39" s="1243"/>
      <c r="G39" s="1243"/>
      <c r="H39" s="1243"/>
      <c r="I39" s="1243"/>
      <c r="J39" s="1243"/>
      <c r="K39" s="1243"/>
      <c r="L39" s="1243"/>
      <c r="M39" s="1244"/>
      <c r="N39" s="1244"/>
      <c r="O39" s="1233"/>
      <c r="P39" s="1173"/>
    </row>
    <row r="40" spans="1:18" s="1185" customFormat="1" ht="13.5" customHeight="1" thickBot="1" x14ac:dyDescent="0.25">
      <c r="A40" s="1180"/>
      <c r="B40" s="1207"/>
      <c r="C40" s="1182" t="s">
        <v>550</v>
      </c>
      <c r="D40" s="1183"/>
      <c r="E40" s="1183"/>
      <c r="F40" s="1183"/>
      <c r="G40" s="1183"/>
      <c r="H40" s="1183"/>
      <c r="I40" s="1183"/>
      <c r="J40" s="1183"/>
      <c r="K40" s="1183"/>
      <c r="L40" s="1183"/>
      <c r="M40" s="1183"/>
      <c r="N40" s="1184"/>
      <c r="O40" s="1233"/>
      <c r="P40" s="1180"/>
    </row>
    <row r="41" spans="1:18" s="1185" customFormat="1" ht="3.75" customHeight="1" x14ac:dyDescent="0.2">
      <c r="A41" s="1180"/>
      <c r="B41" s="1207"/>
      <c r="C41" s="1499" t="s">
        <v>161</v>
      </c>
      <c r="D41" s="1499"/>
      <c r="E41" s="1207"/>
      <c r="F41" s="1207"/>
      <c r="G41" s="1207"/>
      <c r="H41" s="1207"/>
      <c r="I41" s="1207"/>
      <c r="J41" s="1207"/>
      <c r="K41" s="1207"/>
      <c r="L41" s="1207"/>
      <c r="M41" s="1207"/>
      <c r="N41" s="1207"/>
      <c r="O41" s="1233"/>
      <c r="P41" s="1180"/>
    </row>
    <row r="42" spans="1:18" s="1240" customFormat="1" ht="12.75" customHeight="1" x14ac:dyDescent="0.2">
      <c r="A42" s="1237"/>
      <c r="B42" s="1198"/>
      <c r="C42" s="1499"/>
      <c r="D42" s="1499"/>
      <c r="E42" s="1188" t="s">
        <v>34</v>
      </c>
      <c r="F42" s="1189" t="s">
        <v>34</v>
      </c>
      <c r="G42" s="1188" t="s">
        <v>500</v>
      </c>
      <c r="H42" s="1189" t="s">
        <v>34</v>
      </c>
      <c r="I42" s="1190"/>
      <c r="J42" s="1189" t="s">
        <v>34</v>
      </c>
      <c r="K42" s="1191" t="s">
        <v>34</v>
      </c>
      <c r="L42" s="1192" t="s">
        <v>501</v>
      </c>
      <c r="M42" s="1192" t="s">
        <v>34</v>
      </c>
      <c r="N42" s="1193"/>
      <c r="O42" s="1239"/>
      <c r="P42" s="1237"/>
    </row>
    <row r="43" spans="1:18" x14ac:dyDescent="0.2">
      <c r="A43" s="1173"/>
      <c r="B43" s="1169"/>
      <c r="C43" s="1194"/>
      <c r="D43" s="1194"/>
      <c r="E43" s="1485" t="str">
        <f>+E7</f>
        <v>2.º trimestre</v>
      </c>
      <c r="F43" s="1485"/>
      <c r="G43" s="1485" t="str">
        <f>+G7</f>
        <v>3.º trimestre</v>
      </c>
      <c r="H43" s="1485"/>
      <c r="I43" s="1485" t="str">
        <f>+I7</f>
        <v>4.º trimestre</v>
      </c>
      <c r="J43" s="1485"/>
      <c r="K43" s="1485" t="str">
        <f>+K7</f>
        <v>1.º trimestre</v>
      </c>
      <c r="L43" s="1485"/>
      <c r="M43" s="1485" t="str">
        <f>+M7</f>
        <v>2.º trimestre</v>
      </c>
      <c r="N43" s="1485"/>
      <c r="O43" s="1233"/>
      <c r="P43" s="1173"/>
    </row>
    <row r="44" spans="1:18" ht="11.25" customHeight="1" x14ac:dyDescent="0.2">
      <c r="A44" s="1173"/>
      <c r="B44" s="1169"/>
      <c r="C44" s="1194"/>
      <c r="D44" s="1194"/>
      <c r="E44" s="712" t="s">
        <v>162</v>
      </c>
      <c r="F44" s="712" t="s">
        <v>107</v>
      </c>
      <c r="G44" s="712" t="s">
        <v>162</v>
      </c>
      <c r="H44" s="712" t="s">
        <v>107</v>
      </c>
      <c r="I44" s="713" t="s">
        <v>162</v>
      </c>
      <c r="J44" s="713" t="s">
        <v>107</v>
      </c>
      <c r="K44" s="713" t="s">
        <v>162</v>
      </c>
      <c r="L44" s="713" t="s">
        <v>107</v>
      </c>
      <c r="M44" s="713" t="s">
        <v>162</v>
      </c>
      <c r="N44" s="713" t="s">
        <v>107</v>
      </c>
      <c r="O44" s="1233"/>
      <c r="P44" s="1173"/>
    </row>
    <row r="45" spans="1:18" s="1197" customFormat="1" ht="15" customHeight="1" x14ac:dyDescent="0.2">
      <c r="A45" s="1195"/>
      <c r="B45" s="1245"/>
      <c r="C45" s="1482" t="s">
        <v>13</v>
      </c>
      <c r="D45" s="1482"/>
      <c r="E45" s="1246">
        <v>4580.8</v>
      </c>
      <c r="F45" s="1246">
        <f>+E45/E45*100</f>
        <v>100</v>
      </c>
      <c r="G45" s="1246">
        <v>4575.3</v>
      </c>
      <c r="H45" s="1246">
        <f>+G45/G45*100</f>
        <v>100</v>
      </c>
      <c r="I45" s="1246">
        <v>4561.5</v>
      </c>
      <c r="J45" s="1246">
        <f>+I45/I45*100</f>
        <v>100</v>
      </c>
      <c r="K45" s="1246">
        <v>4513.3</v>
      </c>
      <c r="L45" s="1246">
        <f>+K45/K45*100</f>
        <v>100</v>
      </c>
      <c r="M45" s="1246">
        <v>4602.5</v>
      </c>
      <c r="N45" s="1246">
        <f>+M45/M45*100</f>
        <v>100</v>
      </c>
      <c r="O45" s="1235"/>
      <c r="P45" s="1195"/>
      <c r="R45" s="1333"/>
    </row>
    <row r="46" spans="1:18" s="1240" customFormat="1" ht="11.25" customHeight="1" x14ac:dyDescent="0.2">
      <c r="A46" s="1237"/>
      <c r="B46" s="1198"/>
      <c r="C46" s="704"/>
      <c r="D46" s="1247" t="s">
        <v>158</v>
      </c>
      <c r="E46" s="1248">
        <v>246.5</v>
      </c>
      <c r="F46" s="1248">
        <f>+E46/E$45*100</f>
        <v>5.3811561299336352</v>
      </c>
      <c r="G46" s="1248">
        <v>266.10000000000002</v>
      </c>
      <c r="H46" s="1248">
        <f>+G46/G$45*100</f>
        <v>5.8160120647826368</v>
      </c>
      <c r="I46" s="1248">
        <v>251.2</v>
      </c>
      <c r="J46" s="1248">
        <f>+I46/I$45*100</f>
        <v>5.5069604296832182</v>
      </c>
      <c r="K46" s="1248">
        <v>252.4</v>
      </c>
      <c r="L46" s="1248">
        <f>+K46/K$45*100</f>
        <v>5.592360357166597</v>
      </c>
      <c r="M46" s="1248">
        <v>259.39999999999998</v>
      </c>
      <c r="N46" s="1248">
        <f>+M46/M$45*100</f>
        <v>5.6360673546985334</v>
      </c>
      <c r="O46" s="1239"/>
      <c r="P46" s="1237"/>
    </row>
    <row r="47" spans="1:18" s="1240" customFormat="1" ht="11.25" customHeight="1" x14ac:dyDescent="0.2">
      <c r="A47" s="1237"/>
      <c r="B47" s="1198"/>
      <c r="C47" s="704"/>
      <c r="D47" s="700" t="s">
        <v>551</v>
      </c>
      <c r="E47" s="1248">
        <v>924.3</v>
      </c>
      <c r="F47" s="1248">
        <f>+E47/E45*100</f>
        <v>20.177698218651763</v>
      </c>
      <c r="G47" s="1248">
        <v>917.8</v>
      </c>
      <c r="H47" s="1248">
        <f>+G47/G45*100</f>
        <v>20.059886783380325</v>
      </c>
      <c r="I47" s="1248">
        <v>924.9</v>
      </c>
      <c r="J47" s="1248">
        <f>+I47/I45*100</f>
        <v>20.276224926011182</v>
      </c>
      <c r="K47" s="1248">
        <v>893.3</v>
      </c>
      <c r="L47" s="1248">
        <f>+K47/K45*100</f>
        <v>19.792612943965608</v>
      </c>
      <c r="M47" s="1248">
        <v>941.9</v>
      </c>
      <c r="N47" s="1248">
        <f>+M47/M45*100</f>
        <v>20.464964693101575</v>
      </c>
      <c r="O47" s="1239"/>
      <c r="P47" s="1237"/>
    </row>
    <row r="48" spans="1:18" s="1240" customFormat="1" ht="12.75" customHeight="1" x14ac:dyDescent="0.2">
      <c r="A48" s="1237"/>
      <c r="B48" s="1249"/>
      <c r="C48" s="700" t="s">
        <v>189</v>
      </c>
      <c r="D48" s="706"/>
      <c r="E48" s="1248">
        <v>1579.8</v>
      </c>
      <c r="F48" s="1248">
        <f>E48/E$45*100</f>
        <v>34.48742577715683</v>
      </c>
      <c r="G48" s="1248">
        <v>1575.4</v>
      </c>
      <c r="H48" s="1248">
        <f>G48/G$45*100</f>
        <v>34.432714794658274</v>
      </c>
      <c r="I48" s="1248">
        <v>1576.3</v>
      </c>
      <c r="J48" s="1248">
        <f>I48/I$45*100</f>
        <v>34.556615148525708</v>
      </c>
      <c r="K48" s="1248">
        <v>1562.8</v>
      </c>
      <c r="L48" s="1248">
        <f>K48/K$45*100</f>
        <v>34.62654820198081</v>
      </c>
      <c r="M48" s="1248">
        <v>1596.5</v>
      </c>
      <c r="N48" s="1248">
        <f>M48/M$45*100</f>
        <v>34.687669744703967</v>
      </c>
      <c r="O48" s="1239"/>
      <c r="P48" s="1237"/>
      <c r="R48" s="1334"/>
    </row>
    <row r="49" spans="1:18" s="1240" customFormat="1" ht="10.5" customHeight="1" x14ac:dyDescent="0.2">
      <c r="A49" s="1237"/>
      <c r="B49" s="1198"/>
      <c r="C49" s="703"/>
      <c r="D49" s="1166" t="s">
        <v>158</v>
      </c>
      <c r="E49" s="1250">
        <v>91.4</v>
      </c>
      <c r="F49" s="1250">
        <f>E49/E48*100</f>
        <v>5.7855424737308523</v>
      </c>
      <c r="G49" s="1250">
        <v>102.6</v>
      </c>
      <c r="H49" s="1250">
        <f>G49/G48*100</f>
        <v>6.512631712580931</v>
      </c>
      <c r="I49" s="1250">
        <v>99.2</v>
      </c>
      <c r="J49" s="1250">
        <f>I49/I48*100</f>
        <v>6.2932182960096439</v>
      </c>
      <c r="K49" s="1250">
        <v>102.3</v>
      </c>
      <c r="L49" s="1250">
        <f>K49/K48*100</f>
        <v>6.5459431789096492</v>
      </c>
      <c r="M49" s="1250">
        <v>101.7</v>
      </c>
      <c r="N49" s="1250">
        <f>M49/M48*100</f>
        <v>6.3701847792045099</v>
      </c>
      <c r="O49" s="1239"/>
      <c r="P49" s="1237"/>
    </row>
    <row r="50" spans="1:18" s="1240" customFormat="1" ht="10.5" customHeight="1" x14ac:dyDescent="0.2">
      <c r="A50" s="1237"/>
      <c r="B50" s="1198"/>
      <c r="C50" s="703"/>
      <c r="D50" s="1166" t="s">
        <v>551</v>
      </c>
      <c r="E50" s="1250">
        <v>286</v>
      </c>
      <c r="F50" s="1250">
        <f>+E50/E48*100</f>
        <v>18.103557412330677</v>
      </c>
      <c r="G50" s="1250">
        <v>284.10000000000002</v>
      </c>
      <c r="H50" s="1250">
        <f>+G50/G48*100</f>
        <v>18.03351529770217</v>
      </c>
      <c r="I50" s="1250">
        <v>288.60000000000002</v>
      </c>
      <c r="J50" s="1250">
        <f>+I50/I48*100</f>
        <v>18.30869758294741</v>
      </c>
      <c r="K50" s="1250">
        <v>278.3</v>
      </c>
      <c r="L50" s="1250">
        <f>+K50/K48*100</f>
        <v>17.807780906066036</v>
      </c>
      <c r="M50" s="1250">
        <v>298.8</v>
      </c>
      <c r="N50" s="1250">
        <f>+M50/M48*100</f>
        <v>18.715941121202633</v>
      </c>
      <c r="O50" s="1239"/>
      <c r="P50" s="1237"/>
    </row>
    <row r="51" spans="1:18" s="1240" customFormat="1" ht="12.75" customHeight="1" x14ac:dyDescent="0.2">
      <c r="A51" s="1237"/>
      <c r="B51" s="1198"/>
      <c r="C51" s="700" t="s">
        <v>190</v>
      </c>
      <c r="D51" s="706"/>
      <c r="E51" s="1248">
        <v>1068.5</v>
      </c>
      <c r="F51" s="1248">
        <f>E51/E$45*100</f>
        <v>23.325619979042962</v>
      </c>
      <c r="G51" s="1248">
        <v>1067.4000000000001</v>
      </c>
      <c r="H51" s="1248">
        <f>G51/G$45*100</f>
        <v>23.329617729984918</v>
      </c>
      <c r="I51" s="1248">
        <v>1051.8</v>
      </c>
      <c r="J51" s="1248">
        <f>I51/I$45*100</f>
        <v>23.058204537980924</v>
      </c>
      <c r="K51" s="1248">
        <v>1029.8</v>
      </c>
      <c r="L51" s="1248">
        <f>K51/K$45*100</f>
        <v>22.81700751113376</v>
      </c>
      <c r="M51" s="1248">
        <v>1045.4000000000001</v>
      </c>
      <c r="N51" s="1248">
        <f>M51/M$45*100</f>
        <v>22.713742531233027</v>
      </c>
      <c r="O51" s="1239"/>
      <c r="P51" s="1237"/>
      <c r="R51" s="1334"/>
    </row>
    <row r="52" spans="1:18" s="1240" customFormat="1" ht="10.5" customHeight="1" x14ac:dyDescent="0.2">
      <c r="A52" s="1237"/>
      <c r="B52" s="1198"/>
      <c r="C52" s="703"/>
      <c r="D52" s="1166" t="s">
        <v>158</v>
      </c>
      <c r="E52" s="1250">
        <v>52.9</v>
      </c>
      <c r="F52" s="1250">
        <f>E52/E51*100</f>
        <v>4.9508656995788485</v>
      </c>
      <c r="G52" s="1250">
        <v>59.7</v>
      </c>
      <c r="H52" s="1250">
        <f>G52/G51*100</f>
        <v>5.5930297920179877</v>
      </c>
      <c r="I52" s="1250">
        <v>52.3</v>
      </c>
      <c r="J52" s="1250">
        <f>I52/I51*100</f>
        <v>4.9724282182924506</v>
      </c>
      <c r="K52" s="1250">
        <v>55.1</v>
      </c>
      <c r="L52" s="1250">
        <f>K52/K51*100</f>
        <v>5.3505535055350562</v>
      </c>
      <c r="M52" s="1250">
        <v>51.7</v>
      </c>
      <c r="N52" s="1250">
        <f>M52/M51*100</f>
        <v>4.9454754161086658</v>
      </c>
      <c r="O52" s="1239"/>
      <c r="P52" s="1237"/>
    </row>
    <row r="53" spans="1:18" s="1240" customFormat="1" ht="10.5" customHeight="1" x14ac:dyDescent="0.2">
      <c r="A53" s="1237"/>
      <c r="B53" s="1198"/>
      <c r="C53" s="703"/>
      <c r="D53" s="1166" t="s">
        <v>551</v>
      </c>
      <c r="E53" s="1250">
        <v>265.89999999999998</v>
      </c>
      <c r="F53" s="1250">
        <f>+E53/E51*100</f>
        <v>24.885353299017314</v>
      </c>
      <c r="G53" s="1250">
        <v>262.10000000000002</v>
      </c>
      <c r="H53" s="1250">
        <f>+G53/G51*100</f>
        <v>24.55499344200862</v>
      </c>
      <c r="I53" s="1250">
        <v>261.5</v>
      </c>
      <c r="J53" s="1250">
        <f>+I53/I51*100</f>
        <v>24.862141091462256</v>
      </c>
      <c r="K53" s="1250">
        <v>238.1</v>
      </c>
      <c r="L53" s="1250">
        <f>+K53/K51*100</f>
        <v>23.120994367838417</v>
      </c>
      <c r="M53" s="1250">
        <v>256.8</v>
      </c>
      <c r="N53" s="1250">
        <f>+M53/M51*100</f>
        <v>24.564759900516549</v>
      </c>
      <c r="O53" s="1239"/>
      <c r="P53" s="1237"/>
    </row>
    <row r="54" spans="1:18" s="1240" customFormat="1" ht="12.75" customHeight="1" x14ac:dyDescent="0.2">
      <c r="A54" s="1237"/>
      <c r="B54" s="1198"/>
      <c r="C54" s="700" t="s">
        <v>59</v>
      </c>
      <c r="D54" s="706"/>
      <c r="E54" s="1248">
        <v>1203.7</v>
      </c>
      <c r="F54" s="1248">
        <f>E54/E$45*100</f>
        <v>26.277069507509605</v>
      </c>
      <c r="G54" s="1248">
        <v>1203</v>
      </c>
      <c r="H54" s="1248">
        <f>G54/G$45*100</f>
        <v>26.293357812602451</v>
      </c>
      <c r="I54" s="1248">
        <v>1224.4000000000001</v>
      </c>
      <c r="J54" s="1248">
        <f>I54/I$45*100</f>
        <v>26.842047572070594</v>
      </c>
      <c r="K54" s="1248">
        <v>1211.5999999999999</v>
      </c>
      <c r="L54" s="1248">
        <f>K54/K$45*100</f>
        <v>26.845102253340126</v>
      </c>
      <c r="M54" s="1248">
        <v>1234.4000000000001</v>
      </c>
      <c r="N54" s="1248">
        <f>M54/M$45*100</f>
        <v>26.820206409560022</v>
      </c>
      <c r="O54" s="1239"/>
      <c r="P54" s="1237"/>
      <c r="R54" s="1334"/>
    </row>
    <row r="55" spans="1:18" s="1240" customFormat="1" ht="10.5" customHeight="1" x14ac:dyDescent="0.2">
      <c r="A55" s="1237"/>
      <c r="B55" s="1198"/>
      <c r="C55" s="703"/>
      <c r="D55" s="1166" t="s">
        <v>158</v>
      </c>
      <c r="E55" s="1250">
        <v>61.6</v>
      </c>
      <c r="F55" s="1250">
        <f>E55/E54*100</f>
        <v>5.1175542078591016</v>
      </c>
      <c r="G55" s="1250">
        <v>59</v>
      </c>
      <c r="H55" s="1250">
        <f>G55/G54*100</f>
        <v>4.9044056525353286</v>
      </c>
      <c r="I55" s="1250">
        <v>65.2</v>
      </c>
      <c r="J55" s="1250">
        <f>I55/I54*100</f>
        <v>5.3250571708591963</v>
      </c>
      <c r="K55" s="1250">
        <v>59.7</v>
      </c>
      <c r="L55" s="1250">
        <f>K55/K54*100</f>
        <v>4.9273687685704859</v>
      </c>
      <c r="M55" s="1250">
        <v>67.599999999999994</v>
      </c>
      <c r="N55" s="1250">
        <f>M55/M54*100</f>
        <v>5.4763447828904726</v>
      </c>
      <c r="O55" s="1239"/>
      <c r="P55" s="1237"/>
    </row>
    <row r="56" spans="1:18" s="1240" customFormat="1" ht="10.5" customHeight="1" x14ac:dyDescent="0.2">
      <c r="A56" s="1237"/>
      <c r="B56" s="1198"/>
      <c r="C56" s="703"/>
      <c r="D56" s="1166" t="s">
        <v>551</v>
      </c>
      <c r="E56" s="1250">
        <v>224.4</v>
      </c>
      <c r="F56" s="1250">
        <f>+E56/E54*100</f>
        <v>18.642518900058153</v>
      </c>
      <c r="G56" s="1250">
        <v>228.1</v>
      </c>
      <c r="H56" s="1250">
        <f>+G56/G54*100</f>
        <v>18.960931005818786</v>
      </c>
      <c r="I56" s="1250">
        <v>232.4</v>
      </c>
      <c r="J56" s="1250">
        <f>+I56/I54*100</f>
        <v>18.980725253185231</v>
      </c>
      <c r="K56" s="1250">
        <v>231.5</v>
      </c>
      <c r="L56" s="1250">
        <f>+K56/K54*100</f>
        <v>19.106965995378015</v>
      </c>
      <c r="M56" s="1250">
        <v>235</v>
      </c>
      <c r="N56" s="1250">
        <f>+M56/M54*100</f>
        <v>19.037589112119246</v>
      </c>
      <c r="O56" s="1239"/>
      <c r="P56" s="1237"/>
    </row>
    <row r="57" spans="1:18" s="1240" customFormat="1" ht="12.75" customHeight="1" x14ac:dyDescent="0.2">
      <c r="A57" s="1237"/>
      <c r="B57" s="1198"/>
      <c r="C57" s="700" t="s">
        <v>192</v>
      </c>
      <c r="D57" s="706"/>
      <c r="E57" s="1248">
        <v>307.7</v>
      </c>
      <c r="F57" s="1248">
        <f>E57/E$45*100</f>
        <v>6.7171673070206079</v>
      </c>
      <c r="G57" s="1248">
        <v>305.89999999999998</v>
      </c>
      <c r="H57" s="1248">
        <f>G57/G$45*100</f>
        <v>6.6859003781172808</v>
      </c>
      <c r="I57" s="1248">
        <v>301</v>
      </c>
      <c r="J57" s="1248">
        <f>I57/I$45*100</f>
        <v>6.5987065658226456</v>
      </c>
      <c r="K57" s="1248">
        <v>298.2</v>
      </c>
      <c r="L57" s="1248">
        <f>K57/K$45*100</f>
        <v>6.6071389005827221</v>
      </c>
      <c r="M57" s="1248">
        <v>296.10000000000002</v>
      </c>
      <c r="N57" s="1248">
        <f>M57/M$45*100</f>
        <v>6.4334600760456269</v>
      </c>
      <c r="O57" s="1239"/>
      <c r="P57" s="1237"/>
      <c r="R57" s="1334"/>
    </row>
    <row r="58" spans="1:18" s="1240" customFormat="1" ht="10.5" customHeight="1" x14ac:dyDescent="0.2">
      <c r="A58" s="1237"/>
      <c r="B58" s="1198"/>
      <c r="C58" s="703"/>
      <c r="D58" s="1166" t="s">
        <v>158</v>
      </c>
      <c r="E58" s="1250">
        <v>14.1</v>
      </c>
      <c r="F58" s="1250">
        <f>E58/E57*100</f>
        <v>4.582385440363991</v>
      </c>
      <c r="G58" s="1250">
        <v>15</v>
      </c>
      <c r="H58" s="1250">
        <f>G58/G57*100</f>
        <v>4.9035632559660023</v>
      </c>
      <c r="I58" s="1250">
        <v>12.2</v>
      </c>
      <c r="J58" s="1250">
        <f>I58/I57*100</f>
        <v>4.0531561461794023</v>
      </c>
      <c r="K58" s="1250">
        <v>13.8</v>
      </c>
      <c r="L58" s="1250">
        <f>K58/K57*100</f>
        <v>4.6277665995975861</v>
      </c>
      <c r="M58" s="1250">
        <v>13.2</v>
      </c>
      <c r="N58" s="1250">
        <f>M58/M57*100</f>
        <v>4.4579533941236065</v>
      </c>
      <c r="O58" s="1239"/>
      <c r="P58" s="1237"/>
    </row>
    <row r="59" spans="1:18" s="1240" customFormat="1" ht="10.5" customHeight="1" x14ac:dyDescent="0.2">
      <c r="A59" s="1237"/>
      <c r="B59" s="1198"/>
      <c r="C59" s="703"/>
      <c r="D59" s="1166" t="s">
        <v>551</v>
      </c>
      <c r="E59" s="1250">
        <v>68.5</v>
      </c>
      <c r="F59" s="1250">
        <f>+E59/E57*100</f>
        <v>22.261943451413714</v>
      </c>
      <c r="G59" s="1250">
        <v>65.099999999999994</v>
      </c>
      <c r="H59" s="1250">
        <f>+G59/G57*100</f>
        <v>21.28146453089245</v>
      </c>
      <c r="I59" s="1250">
        <v>65.3</v>
      </c>
      <c r="J59" s="1250">
        <f>+I59/I57*100</f>
        <v>21.694352159468437</v>
      </c>
      <c r="K59" s="1250">
        <v>64.8</v>
      </c>
      <c r="L59" s="1250">
        <f>+K59/K57*100</f>
        <v>21.730382293762577</v>
      </c>
      <c r="M59" s="1250">
        <v>66.3</v>
      </c>
      <c r="N59" s="1250">
        <f>+M59/M57*100</f>
        <v>22.391084093211749</v>
      </c>
      <c r="O59" s="1239"/>
      <c r="P59" s="1237"/>
    </row>
    <row r="60" spans="1:18" s="1240" customFormat="1" ht="12.75" customHeight="1" x14ac:dyDescent="0.2">
      <c r="A60" s="1237"/>
      <c r="B60" s="1198"/>
      <c r="C60" s="700" t="s">
        <v>193</v>
      </c>
      <c r="D60" s="706"/>
      <c r="E60" s="1248">
        <v>199.7</v>
      </c>
      <c r="F60" s="1248">
        <f>E60/E$45*100</f>
        <v>4.3595005239259512</v>
      </c>
      <c r="G60" s="1248">
        <v>202.4</v>
      </c>
      <c r="H60" s="1248">
        <f>G60/G$45*100</f>
        <v>4.4237536336415095</v>
      </c>
      <c r="I60" s="1248">
        <v>190.5</v>
      </c>
      <c r="J60" s="1248">
        <f>I60/I$45*100</f>
        <v>4.1762578099309433</v>
      </c>
      <c r="K60" s="1248">
        <v>192.1</v>
      </c>
      <c r="L60" s="1248">
        <f>K60/K$45*100</f>
        <v>4.2563091307912169</v>
      </c>
      <c r="M60" s="1248">
        <v>207.5</v>
      </c>
      <c r="N60" s="1248">
        <f>M60/M$45*100</f>
        <v>4.5084193373166759</v>
      </c>
      <c r="O60" s="1239"/>
      <c r="P60" s="1237"/>
      <c r="R60" s="1334"/>
    </row>
    <row r="61" spans="1:18" s="1240" customFormat="1" ht="10.5" customHeight="1" x14ac:dyDescent="0.2">
      <c r="A61" s="1237"/>
      <c r="B61" s="1198"/>
      <c r="C61" s="703"/>
      <c r="D61" s="1166" t="s">
        <v>158</v>
      </c>
      <c r="E61" s="1250">
        <v>13.4</v>
      </c>
      <c r="F61" s="1250">
        <f>E61/E60*100</f>
        <v>6.7100650976464697</v>
      </c>
      <c r="G61" s="1250">
        <v>15.6</v>
      </c>
      <c r="H61" s="1250">
        <f>G61/G60*100</f>
        <v>7.7075098814229248</v>
      </c>
      <c r="I61" s="1250">
        <v>9.6999999999999993</v>
      </c>
      <c r="J61" s="1250">
        <f>I61/I60*100</f>
        <v>5.091863517060367</v>
      </c>
      <c r="K61" s="1250">
        <v>9.6</v>
      </c>
      <c r="L61" s="1250">
        <f>K61/K60*100</f>
        <v>4.9973971889640811</v>
      </c>
      <c r="M61" s="1250">
        <v>12.3</v>
      </c>
      <c r="N61" s="1250">
        <f>M61/M60*100</f>
        <v>5.9277108433734949</v>
      </c>
      <c r="O61" s="1239"/>
      <c r="P61" s="1237"/>
    </row>
    <row r="62" spans="1:18" s="1240" customFormat="1" ht="10.5" customHeight="1" x14ac:dyDescent="0.2">
      <c r="A62" s="1237"/>
      <c r="B62" s="1198"/>
      <c r="C62" s="703"/>
      <c r="D62" s="1166" t="s">
        <v>551</v>
      </c>
      <c r="E62" s="1250">
        <v>39.4</v>
      </c>
      <c r="F62" s="1250">
        <f>+E62/E60*100</f>
        <v>19.729594391587383</v>
      </c>
      <c r="G62" s="1250">
        <v>39.200000000000003</v>
      </c>
      <c r="H62" s="1250">
        <f>+G62/G60*100</f>
        <v>19.367588932806328</v>
      </c>
      <c r="I62" s="1250">
        <v>39.700000000000003</v>
      </c>
      <c r="J62" s="1250">
        <f>+I62/I60*100</f>
        <v>20.83989501312336</v>
      </c>
      <c r="K62" s="1250">
        <v>40.5</v>
      </c>
      <c r="L62" s="1250">
        <f>+K62/K60*100</f>
        <v>21.082769390942218</v>
      </c>
      <c r="M62" s="1250">
        <v>43.8</v>
      </c>
      <c r="N62" s="1250">
        <f>+M62/M60*100</f>
        <v>21.108433734939759</v>
      </c>
      <c r="O62" s="1239"/>
      <c r="P62" s="1237"/>
    </row>
    <row r="63" spans="1:18" s="1240" customFormat="1" ht="12.75" customHeight="1" x14ac:dyDescent="0.2">
      <c r="A63" s="1237"/>
      <c r="B63" s="1198"/>
      <c r="C63" s="700" t="s">
        <v>131</v>
      </c>
      <c r="D63" s="706"/>
      <c r="E63" s="1248">
        <v>108</v>
      </c>
      <c r="F63" s="1248">
        <f>E63/E$45*100</f>
        <v>2.3576667830946558</v>
      </c>
      <c r="G63" s="1248">
        <v>108.3</v>
      </c>
      <c r="H63" s="1248">
        <f>G63/G$45*100</f>
        <v>2.3670578978427641</v>
      </c>
      <c r="I63" s="1248">
        <v>106</v>
      </c>
      <c r="J63" s="1248">
        <f>I63/I$45*100</f>
        <v>2.3237969966019949</v>
      </c>
      <c r="K63" s="1248">
        <v>105.6</v>
      </c>
      <c r="L63" s="1248">
        <f>K63/K$45*100</f>
        <v>2.3397514014135994</v>
      </c>
      <c r="M63" s="1248">
        <v>107.6</v>
      </c>
      <c r="N63" s="1248">
        <f>M63/M$45*100</f>
        <v>2.337859858772406</v>
      </c>
      <c r="O63" s="1239"/>
      <c r="P63" s="1237"/>
      <c r="R63" s="1334"/>
    </row>
    <row r="64" spans="1:18" s="1240" customFormat="1" ht="10.5" customHeight="1" x14ac:dyDescent="0.2">
      <c r="A64" s="1237"/>
      <c r="B64" s="1198"/>
      <c r="C64" s="703"/>
      <c r="D64" s="1166" t="s">
        <v>158</v>
      </c>
      <c r="E64" s="1250">
        <v>7.9</v>
      </c>
      <c r="F64" s="1250">
        <f>E64/E63*100</f>
        <v>7.3148148148148158</v>
      </c>
      <c r="G64" s="1250">
        <v>8.3000000000000007</v>
      </c>
      <c r="H64" s="1250">
        <f>G64/G63*100</f>
        <v>7.6638965835641741</v>
      </c>
      <c r="I64" s="1250">
        <v>6.5</v>
      </c>
      <c r="J64" s="1250">
        <f>I64/I63*100</f>
        <v>6.132075471698113</v>
      </c>
      <c r="K64" s="1250">
        <v>6.3</v>
      </c>
      <c r="L64" s="1250">
        <f>K64/K63*100</f>
        <v>5.9659090909090908</v>
      </c>
      <c r="M64" s="1250">
        <v>7.3</v>
      </c>
      <c r="N64" s="1250">
        <f>M64/M63*100</f>
        <v>6.7843866171003713</v>
      </c>
      <c r="O64" s="1239"/>
      <c r="P64" s="1237"/>
    </row>
    <row r="65" spans="1:18" s="1240" customFormat="1" ht="10.5" customHeight="1" x14ac:dyDescent="0.2">
      <c r="A65" s="1237"/>
      <c r="B65" s="1198"/>
      <c r="C65" s="703"/>
      <c r="D65" s="1166" t="s">
        <v>551</v>
      </c>
      <c r="E65" s="1250">
        <v>17.600000000000001</v>
      </c>
      <c r="F65" s="1250">
        <f>+E65/E63*100</f>
        <v>16.296296296296298</v>
      </c>
      <c r="G65" s="1250">
        <v>16.7</v>
      </c>
      <c r="H65" s="1250">
        <f>+G65/G63*100</f>
        <v>15.420129270544782</v>
      </c>
      <c r="I65" s="1250">
        <v>15.9</v>
      </c>
      <c r="J65" s="1250">
        <f>+I65/I63*100</f>
        <v>15</v>
      </c>
      <c r="K65" s="1250">
        <v>16.600000000000001</v>
      </c>
      <c r="L65" s="1250">
        <f>+K65/K63*100</f>
        <v>15.719696969696972</v>
      </c>
      <c r="M65" s="1250">
        <v>17.100000000000001</v>
      </c>
      <c r="N65" s="1250">
        <f>+M65/M63*100</f>
        <v>15.892193308550187</v>
      </c>
      <c r="O65" s="1239"/>
      <c r="P65" s="1237"/>
    </row>
    <row r="66" spans="1:18" s="1240" customFormat="1" ht="12.75" customHeight="1" x14ac:dyDescent="0.2">
      <c r="A66" s="1237"/>
      <c r="B66" s="1198"/>
      <c r="C66" s="700" t="s">
        <v>132</v>
      </c>
      <c r="D66" s="706"/>
      <c r="E66" s="1248">
        <v>113.3</v>
      </c>
      <c r="F66" s="1248">
        <f>E66/E$45*100</f>
        <v>2.4733670974502271</v>
      </c>
      <c r="G66" s="1248">
        <v>112.8</v>
      </c>
      <c r="H66" s="1248">
        <f>G66/G$45*100</f>
        <v>2.4654121041243195</v>
      </c>
      <c r="I66" s="1248">
        <v>111.5</v>
      </c>
      <c r="J66" s="1248">
        <f>I66/I$45*100</f>
        <v>2.4443713690671927</v>
      </c>
      <c r="K66" s="1248">
        <v>113.1</v>
      </c>
      <c r="L66" s="1248">
        <f>K66/K$45*100</f>
        <v>2.5059269270821791</v>
      </c>
      <c r="M66" s="1248">
        <v>115</v>
      </c>
      <c r="N66" s="1248">
        <f>M66/M$45*100</f>
        <v>2.498642042368278</v>
      </c>
      <c r="O66" s="1239"/>
      <c r="P66" s="1237"/>
      <c r="R66" s="1334"/>
    </row>
    <row r="67" spans="1:18" s="1240" customFormat="1" ht="10.5" customHeight="1" x14ac:dyDescent="0.2">
      <c r="A67" s="1237"/>
      <c r="B67" s="1198"/>
      <c r="C67" s="703"/>
      <c r="D67" s="1166" t="s">
        <v>158</v>
      </c>
      <c r="E67" s="1250">
        <v>5.2</v>
      </c>
      <c r="F67" s="1250">
        <f>E67/E66*100</f>
        <v>4.5895851721094445</v>
      </c>
      <c r="G67" s="1250">
        <v>6</v>
      </c>
      <c r="H67" s="1250">
        <f>G67/G66*100</f>
        <v>5.3191489361702127</v>
      </c>
      <c r="I67" s="1250">
        <v>6.1</v>
      </c>
      <c r="J67" s="1250">
        <f>I67/I66*100</f>
        <v>5.4708520179372195</v>
      </c>
      <c r="K67" s="1250">
        <v>5.6</v>
      </c>
      <c r="L67" s="1250">
        <f>K67/K66*100</f>
        <v>4.9513704686118478</v>
      </c>
      <c r="M67" s="1250">
        <v>5.5</v>
      </c>
      <c r="N67" s="1250">
        <f>M67/M66*100</f>
        <v>4.7826086956521738</v>
      </c>
      <c r="O67" s="1239"/>
      <c r="P67" s="1237"/>
    </row>
    <row r="68" spans="1:18" s="1240" customFormat="1" ht="10.5" customHeight="1" x14ac:dyDescent="0.2">
      <c r="A68" s="1237"/>
      <c r="B68" s="1198"/>
      <c r="C68" s="703"/>
      <c r="D68" s="1166" t="s">
        <v>551</v>
      </c>
      <c r="E68" s="1250">
        <v>22.5</v>
      </c>
      <c r="F68" s="1250">
        <f>+E68/E66*100</f>
        <v>19.858781994704326</v>
      </c>
      <c r="G68" s="1250">
        <v>22.4</v>
      </c>
      <c r="H68" s="1250">
        <f>+G68/G66*100</f>
        <v>19.858156028368793</v>
      </c>
      <c r="I68" s="1250">
        <v>21.5</v>
      </c>
      <c r="J68" s="1250">
        <f>+I68/I66*100</f>
        <v>19.282511210762333</v>
      </c>
      <c r="K68" s="1250">
        <v>23.6</v>
      </c>
      <c r="L68" s="1250">
        <f>+K68/K66*100</f>
        <v>20.866489832007076</v>
      </c>
      <c r="M68" s="1250">
        <v>24.1</v>
      </c>
      <c r="N68" s="1250">
        <f>+M68/M66*100</f>
        <v>20.956521739130434</v>
      </c>
      <c r="O68" s="1239"/>
      <c r="P68" s="1237"/>
    </row>
    <row r="69" spans="1:18" s="781" customFormat="1" ht="12" customHeight="1" x14ac:dyDescent="0.2">
      <c r="A69" s="813"/>
      <c r="B69" s="813"/>
      <c r="C69" s="814" t="s">
        <v>426</v>
      </c>
      <c r="D69" s="815"/>
      <c r="E69" s="816"/>
      <c r="F69" s="1218"/>
      <c r="G69" s="816"/>
      <c r="H69" s="1218"/>
      <c r="I69" s="816"/>
      <c r="J69" s="1218"/>
      <c r="K69" s="816"/>
      <c r="L69" s="1218"/>
      <c r="M69" s="816"/>
      <c r="N69" s="1218"/>
      <c r="O69" s="1239"/>
      <c r="P69" s="808"/>
    </row>
    <row r="70" spans="1:18" ht="13.5" customHeight="1" x14ac:dyDescent="0.2">
      <c r="A70" s="1173"/>
      <c r="B70" s="1169"/>
      <c r="C70" s="1220" t="s">
        <v>408</v>
      </c>
      <c r="D70" s="1178"/>
      <c r="E70" s="1221" t="s">
        <v>88</v>
      </c>
      <c r="F70" s="903"/>
      <c r="G70" s="1222"/>
      <c r="H70" s="1222"/>
      <c r="I70" s="1243"/>
      <c r="J70" s="1251"/>
      <c r="K70" s="1252"/>
      <c r="L70" s="1243"/>
      <c r="M70" s="1253"/>
      <c r="N70" s="1253"/>
      <c r="O70" s="1233"/>
      <c r="P70" s="1173"/>
    </row>
    <row r="71" spans="1:18" s="1215" customFormat="1" ht="13.5" customHeight="1" x14ac:dyDescent="0.2">
      <c r="A71" s="1212"/>
      <c r="B71" s="1254"/>
      <c r="C71" s="1254"/>
      <c r="D71" s="1254"/>
      <c r="E71" s="1169"/>
      <c r="F71" s="1169"/>
      <c r="G71" s="1169"/>
      <c r="H71" s="1169"/>
      <c r="I71" s="1169"/>
      <c r="J71" s="1169"/>
      <c r="K71" s="1498">
        <v>42644</v>
      </c>
      <c r="L71" s="1498"/>
      <c r="M71" s="1498"/>
      <c r="N71" s="1498"/>
      <c r="O71" s="1255">
        <v>7</v>
      </c>
      <c r="P71" s="1173"/>
    </row>
  </sheetData>
  <mergeCells count="179">
    <mergeCell ref="C8:D8"/>
    <mergeCell ref="E8:F8"/>
    <mergeCell ref="G8:H8"/>
    <mergeCell ref="I8:J8"/>
    <mergeCell ref="K8:L8"/>
    <mergeCell ref="M8:N8"/>
    <mergeCell ref="C1:D1"/>
    <mergeCell ref="M3:N3"/>
    <mergeCell ref="C5:D6"/>
    <mergeCell ref="E7:F7"/>
    <mergeCell ref="G7:H7"/>
    <mergeCell ref="I7:J7"/>
    <mergeCell ref="K7:L7"/>
    <mergeCell ref="M7:N7"/>
    <mergeCell ref="E9:F9"/>
    <mergeCell ref="G9:H9"/>
    <mergeCell ref="I9:J9"/>
    <mergeCell ref="K9:L9"/>
    <mergeCell ref="M9:N9"/>
    <mergeCell ref="E10:F10"/>
    <mergeCell ref="G10:H10"/>
    <mergeCell ref="I10:J10"/>
    <mergeCell ref="K10:L10"/>
    <mergeCell ref="M10:N10"/>
    <mergeCell ref="E11:F11"/>
    <mergeCell ref="G11:H11"/>
    <mergeCell ref="I11:J11"/>
    <mergeCell ref="K11:L11"/>
    <mergeCell ref="M11:N11"/>
    <mergeCell ref="E12:F12"/>
    <mergeCell ref="G12:H12"/>
    <mergeCell ref="I12:J12"/>
    <mergeCell ref="K12:L12"/>
    <mergeCell ref="M12:N12"/>
    <mergeCell ref="E13:F13"/>
    <mergeCell ref="G13:H13"/>
    <mergeCell ref="I13:J13"/>
    <mergeCell ref="K13:L13"/>
    <mergeCell ref="M13:N13"/>
    <mergeCell ref="E14:F14"/>
    <mergeCell ref="G14:H14"/>
    <mergeCell ref="I14:J14"/>
    <mergeCell ref="K14:L14"/>
    <mergeCell ref="M14:N14"/>
    <mergeCell ref="E15:F15"/>
    <mergeCell ref="G15:H15"/>
    <mergeCell ref="I15:J15"/>
    <mergeCell ref="K15:L15"/>
    <mergeCell ref="M15:N15"/>
    <mergeCell ref="E16:F16"/>
    <mergeCell ref="G16:H16"/>
    <mergeCell ref="I16:J16"/>
    <mergeCell ref="K16:L16"/>
    <mergeCell ref="M16:N16"/>
    <mergeCell ref="E17:F17"/>
    <mergeCell ref="G17:H17"/>
    <mergeCell ref="I17:J17"/>
    <mergeCell ref="K17:L17"/>
    <mergeCell ref="M17:N17"/>
    <mergeCell ref="E18:F18"/>
    <mergeCell ref="G18:H18"/>
    <mergeCell ref="I18:J18"/>
    <mergeCell ref="K18:L18"/>
    <mergeCell ref="M18:N18"/>
    <mergeCell ref="E19:F19"/>
    <mergeCell ref="G19:H19"/>
    <mergeCell ref="I19:J19"/>
    <mergeCell ref="K19:L19"/>
    <mergeCell ref="M19:N19"/>
    <mergeCell ref="E20:F20"/>
    <mergeCell ref="G20:H20"/>
    <mergeCell ref="I20:J20"/>
    <mergeCell ref="K20:L20"/>
    <mergeCell ref="M20:N20"/>
    <mergeCell ref="M23:N23"/>
    <mergeCell ref="E24:F24"/>
    <mergeCell ref="G24:H24"/>
    <mergeCell ref="I24:J24"/>
    <mergeCell ref="K24:L24"/>
    <mergeCell ref="M24:N24"/>
    <mergeCell ref="E21:F21"/>
    <mergeCell ref="G21:H21"/>
    <mergeCell ref="I21:J21"/>
    <mergeCell ref="K21:L21"/>
    <mergeCell ref="M21:N21"/>
    <mergeCell ref="E22:F22"/>
    <mergeCell ref="G22:H22"/>
    <mergeCell ref="I22:J22"/>
    <mergeCell ref="K22:L22"/>
    <mergeCell ref="M22:N22"/>
    <mergeCell ref="B26:D26"/>
    <mergeCell ref="E26:F26"/>
    <mergeCell ref="G26:H26"/>
    <mergeCell ref="I26:J26"/>
    <mergeCell ref="K26:L26"/>
    <mergeCell ref="E23:F23"/>
    <mergeCell ref="G23:H23"/>
    <mergeCell ref="I23:J23"/>
    <mergeCell ref="K23:L23"/>
    <mergeCell ref="M26:N26"/>
    <mergeCell ref="E27:F27"/>
    <mergeCell ref="G27:H27"/>
    <mergeCell ref="I27:J27"/>
    <mergeCell ref="K27:L27"/>
    <mergeCell ref="M27:N27"/>
    <mergeCell ref="E25:F25"/>
    <mergeCell ref="G25:H25"/>
    <mergeCell ref="I25:J25"/>
    <mergeCell ref="K25:L25"/>
    <mergeCell ref="M25:N25"/>
    <mergeCell ref="E28:F28"/>
    <mergeCell ref="G28:H28"/>
    <mergeCell ref="I28:J28"/>
    <mergeCell ref="K28:L28"/>
    <mergeCell ref="M28:N28"/>
    <mergeCell ref="B29:D29"/>
    <mergeCell ref="E29:F29"/>
    <mergeCell ref="G29:H29"/>
    <mergeCell ref="I29:J29"/>
    <mergeCell ref="K29:L29"/>
    <mergeCell ref="B32:D32"/>
    <mergeCell ref="E32:F32"/>
    <mergeCell ref="G32:H32"/>
    <mergeCell ref="I32:J32"/>
    <mergeCell ref="K32:L32"/>
    <mergeCell ref="M29:N29"/>
    <mergeCell ref="E30:F30"/>
    <mergeCell ref="G30:H30"/>
    <mergeCell ref="I30:J30"/>
    <mergeCell ref="K30:L30"/>
    <mergeCell ref="M30:N30"/>
    <mergeCell ref="M32:N32"/>
    <mergeCell ref="E33:F33"/>
    <mergeCell ref="G33:H33"/>
    <mergeCell ref="I33:J33"/>
    <mergeCell ref="K33:L33"/>
    <mergeCell ref="M33:N33"/>
    <mergeCell ref="E31:F31"/>
    <mergeCell ref="G31:H31"/>
    <mergeCell ref="I31:J31"/>
    <mergeCell ref="K31:L31"/>
    <mergeCell ref="M31:N31"/>
    <mergeCell ref="E34:F34"/>
    <mergeCell ref="G34:H34"/>
    <mergeCell ref="I34:J34"/>
    <mergeCell ref="K34:L34"/>
    <mergeCell ref="M34:N34"/>
    <mergeCell ref="C35:D35"/>
    <mergeCell ref="E35:F35"/>
    <mergeCell ref="G35:H35"/>
    <mergeCell ref="I35:J35"/>
    <mergeCell ref="K35:L35"/>
    <mergeCell ref="C37:D37"/>
    <mergeCell ref="E37:F37"/>
    <mergeCell ref="G37:H37"/>
    <mergeCell ref="I37:J37"/>
    <mergeCell ref="K37:L37"/>
    <mergeCell ref="M37:N37"/>
    <mergeCell ref="M35:N35"/>
    <mergeCell ref="C36:D36"/>
    <mergeCell ref="E36:F36"/>
    <mergeCell ref="G36:H36"/>
    <mergeCell ref="I36:J36"/>
    <mergeCell ref="K36:L36"/>
    <mergeCell ref="M36:N36"/>
    <mergeCell ref="C45:D45"/>
    <mergeCell ref="K71:N71"/>
    <mergeCell ref="C41:D42"/>
    <mergeCell ref="E43:F43"/>
    <mergeCell ref="G43:H43"/>
    <mergeCell ref="I43:J43"/>
    <mergeCell ref="K43:L43"/>
    <mergeCell ref="M43:N43"/>
    <mergeCell ref="C38:D38"/>
    <mergeCell ref="E38:F38"/>
    <mergeCell ref="G38:H38"/>
    <mergeCell ref="I38:J38"/>
    <mergeCell ref="K38:L38"/>
    <mergeCell ref="M38:N38"/>
  </mergeCells>
  <conditionalFormatting sqref="E7:N7 E43:N43">
    <cfRule type="cellIs" dxfId="19" priority="1" operator="equal">
      <formula>"1.º trimestre"</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sheetPr>
  <dimension ref="A1:P67"/>
  <sheetViews>
    <sheetView showRuler="0" zoomScaleNormal="100" workbookViewId="0"/>
  </sheetViews>
  <sheetFormatPr defaultRowHeight="12.75" x14ac:dyDescent="0.2"/>
  <cols>
    <col min="1" max="1" width="1" style="1174" customWidth="1"/>
    <col min="2" max="2" width="2.5703125" style="1174" customWidth="1"/>
    <col min="3" max="3" width="1" style="1174" customWidth="1"/>
    <col min="4" max="4" width="32.42578125" style="1174" customWidth="1"/>
    <col min="5" max="5" width="7.42578125" style="1174" customWidth="1"/>
    <col min="6" max="6" width="5.140625" style="1174" customWidth="1"/>
    <col min="7" max="7" width="7.42578125" style="1174" customWidth="1"/>
    <col min="8" max="8" width="5.140625" style="1174" customWidth="1"/>
    <col min="9" max="9" width="7.42578125" style="1174" customWidth="1"/>
    <col min="10" max="10" width="5.140625" style="1174" customWidth="1"/>
    <col min="11" max="11" width="7.42578125" style="1174" customWidth="1"/>
    <col min="12" max="12" width="5.140625" style="1174" customWidth="1"/>
    <col min="13" max="13" width="7.42578125" style="1174" customWidth="1"/>
    <col min="14" max="14" width="5.140625" style="1174" customWidth="1"/>
    <col min="15" max="15" width="2.5703125" style="1174" customWidth="1"/>
    <col min="16" max="16" width="1" style="1174" customWidth="1"/>
    <col min="17" max="16384" width="9.140625" style="1174"/>
  </cols>
  <sheetData>
    <row r="1" spans="1:16" ht="13.5" customHeight="1" x14ac:dyDescent="0.2">
      <c r="A1" s="1173"/>
      <c r="B1" s="1256"/>
      <c r="C1" s="1256"/>
      <c r="D1" s="1256"/>
      <c r="E1" s="1169"/>
      <c r="F1" s="1169"/>
      <c r="G1" s="1169"/>
      <c r="H1" s="1169"/>
      <c r="I1" s="1527" t="s">
        <v>323</v>
      </c>
      <c r="J1" s="1527"/>
      <c r="K1" s="1527"/>
      <c r="L1" s="1527"/>
      <c r="M1" s="1527"/>
      <c r="N1" s="1527"/>
      <c r="O1" s="1257"/>
      <c r="P1" s="1258"/>
    </row>
    <row r="2" spans="1:16" ht="6" customHeight="1" x14ac:dyDescent="0.2">
      <c r="A2" s="1173"/>
      <c r="B2" s="1259"/>
      <c r="C2" s="1226"/>
      <c r="D2" s="1226"/>
      <c r="E2" s="1228"/>
      <c r="F2" s="1228"/>
      <c r="G2" s="1228"/>
      <c r="H2" s="1228"/>
      <c r="I2" s="1176"/>
      <c r="J2" s="1176"/>
      <c r="K2" s="1176"/>
      <c r="L2" s="1176"/>
      <c r="M2" s="1176"/>
      <c r="N2" s="1260"/>
      <c r="O2" s="1169"/>
      <c r="P2" s="1173"/>
    </row>
    <row r="3" spans="1:16" ht="10.5" customHeight="1" thickBot="1" x14ac:dyDescent="0.25">
      <c r="A3" s="1173"/>
      <c r="B3" s="1261"/>
      <c r="C3" s="1262"/>
      <c r="D3" s="1263"/>
      <c r="E3" s="1264"/>
      <c r="F3" s="1264"/>
      <c r="G3" s="1264"/>
      <c r="H3" s="1264"/>
      <c r="I3" s="1169"/>
      <c r="J3" s="1169"/>
      <c r="K3" s="1169"/>
      <c r="L3" s="1169"/>
      <c r="M3" s="1489" t="s">
        <v>73</v>
      </c>
      <c r="N3" s="1489"/>
      <c r="O3" s="1169"/>
      <c r="P3" s="1173"/>
    </row>
    <row r="4" spans="1:16" s="1185" customFormat="1" ht="13.5" customHeight="1" thickBot="1" x14ac:dyDescent="0.25">
      <c r="A4" s="1180"/>
      <c r="B4" s="1181"/>
      <c r="C4" s="1265" t="s">
        <v>181</v>
      </c>
      <c r="D4" s="1183"/>
      <c r="E4" s="1183"/>
      <c r="F4" s="1183"/>
      <c r="G4" s="1183"/>
      <c r="H4" s="1183"/>
      <c r="I4" s="1183"/>
      <c r="J4" s="1183"/>
      <c r="K4" s="1183"/>
      <c r="L4" s="1183"/>
      <c r="M4" s="1183"/>
      <c r="N4" s="1184"/>
      <c r="O4" s="1169"/>
      <c r="P4" s="1180"/>
    </row>
    <row r="5" spans="1:16" ht="3.75" customHeight="1" x14ac:dyDescent="0.2">
      <c r="A5" s="1173"/>
      <c r="B5" s="1177"/>
      <c r="C5" s="1496" t="s">
        <v>157</v>
      </c>
      <c r="D5" s="1497"/>
      <c r="E5" s="1266"/>
      <c r="F5" s="1266"/>
      <c r="G5" s="1266"/>
      <c r="H5" s="1266"/>
      <c r="I5" s="1266"/>
      <c r="J5" s="1266"/>
      <c r="K5" s="1178"/>
      <c r="L5" s="1267"/>
      <c r="M5" s="1267"/>
      <c r="N5" s="1267"/>
      <c r="O5" s="1169"/>
      <c r="P5" s="1173"/>
    </row>
    <row r="6" spans="1:16" ht="12.75" customHeight="1" x14ac:dyDescent="0.2">
      <c r="A6" s="1173"/>
      <c r="B6" s="1177"/>
      <c r="C6" s="1497"/>
      <c r="D6" s="1497"/>
      <c r="E6" s="1188" t="s">
        <v>34</v>
      </c>
      <c r="F6" s="1189" t="s">
        <v>34</v>
      </c>
      <c r="G6" s="1188" t="s">
        <v>500</v>
      </c>
      <c r="H6" s="1189" t="s">
        <v>34</v>
      </c>
      <c r="I6" s="1190"/>
      <c r="J6" s="1189" t="s">
        <v>34</v>
      </c>
      <c r="K6" s="1191" t="s">
        <v>34</v>
      </c>
      <c r="L6" s="1192" t="s">
        <v>501</v>
      </c>
      <c r="M6" s="1192" t="s">
        <v>34</v>
      </c>
      <c r="N6" s="1193"/>
      <c r="O6" s="1169"/>
      <c r="P6" s="1180"/>
    </row>
    <row r="7" spans="1:16" ht="12.75" customHeight="1" x14ac:dyDescent="0.2">
      <c r="A7" s="1173"/>
      <c r="B7" s="1177"/>
      <c r="C7" s="1238"/>
      <c r="D7" s="1238"/>
      <c r="E7" s="1485" t="s">
        <v>699</v>
      </c>
      <c r="F7" s="1485"/>
      <c r="G7" s="1485" t="s">
        <v>700</v>
      </c>
      <c r="H7" s="1485"/>
      <c r="I7" s="1485" t="s">
        <v>701</v>
      </c>
      <c r="J7" s="1485"/>
      <c r="K7" s="1485" t="s">
        <v>702</v>
      </c>
      <c r="L7" s="1485"/>
      <c r="M7" s="1485" t="s">
        <v>699</v>
      </c>
      <c r="N7" s="1485"/>
      <c r="O7" s="1199"/>
      <c r="P7" s="1173"/>
    </row>
    <row r="8" spans="1:16" s="1197" customFormat="1" ht="17.25" customHeight="1" x14ac:dyDescent="0.2">
      <c r="A8" s="1195"/>
      <c r="B8" s="1196"/>
      <c r="C8" s="1482" t="s">
        <v>182</v>
      </c>
      <c r="D8" s="1482"/>
      <c r="E8" s="1523">
        <v>620.4</v>
      </c>
      <c r="F8" s="1523"/>
      <c r="G8" s="1523">
        <v>618.79999999999995</v>
      </c>
      <c r="H8" s="1523"/>
      <c r="I8" s="1523">
        <v>633.9</v>
      </c>
      <c r="J8" s="1523"/>
      <c r="K8" s="1523">
        <v>640.20000000000005</v>
      </c>
      <c r="L8" s="1523"/>
      <c r="M8" s="1524">
        <v>559.29999999999995</v>
      </c>
      <c r="N8" s="1524"/>
      <c r="O8" s="1201"/>
      <c r="P8" s="1195"/>
    </row>
    <row r="9" spans="1:16" ht="12" customHeight="1" x14ac:dyDescent="0.2">
      <c r="A9" s="1173"/>
      <c r="B9" s="1177"/>
      <c r="C9" s="700" t="s">
        <v>72</v>
      </c>
      <c r="D9" s="1198"/>
      <c r="E9" s="1525">
        <v>318.8</v>
      </c>
      <c r="F9" s="1525"/>
      <c r="G9" s="1525">
        <v>305.3</v>
      </c>
      <c r="H9" s="1525"/>
      <c r="I9" s="1525">
        <v>321.10000000000002</v>
      </c>
      <c r="J9" s="1525"/>
      <c r="K9" s="1525">
        <v>326.10000000000002</v>
      </c>
      <c r="L9" s="1525"/>
      <c r="M9" s="1526">
        <v>285</v>
      </c>
      <c r="N9" s="1526"/>
      <c r="O9" s="1199"/>
      <c r="P9" s="1173"/>
    </row>
    <row r="10" spans="1:16" ht="12" customHeight="1" x14ac:dyDescent="0.2">
      <c r="A10" s="1173"/>
      <c r="B10" s="1177"/>
      <c r="C10" s="700" t="s">
        <v>71</v>
      </c>
      <c r="D10" s="1198"/>
      <c r="E10" s="1525">
        <v>301.60000000000002</v>
      </c>
      <c r="F10" s="1525"/>
      <c r="G10" s="1525">
        <v>313.5</v>
      </c>
      <c r="H10" s="1525"/>
      <c r="I10" s="1525">
        <v>312.8</v>
      </c>
      <c r="J10" s="1525"/>
      <c r="K10" s="1525">
        <v>314.10000000000002</v>
      </c>
      <c r="L10" s="1525"/>
      <c r="M10" s="1526">
        <v>274.3</v>
      </c>
      <c r="N10" s="1526"/>
      <c r="O10" s="1199"/>
      <c r="P10" s="1173"/>
    </row>
    <row r="11" spans="1:16" ht="17.25" customHeight="1" x14ac:dyDescent="0.2">
      <c r="A11" s="1173"/>
      <c r="B11" s="1177"/>
      <c r="C11" s="700" t="s">
        <v>158</v>
      </c>
      <c r="D11" s="1198"/>
      <c r="E11" s="1525">
        <v>104.7</v>
      </c>
      <c r="F11" s="1525"/>
      <c r="G11" s="1525">
        <v>118.3</v>
      </c>
      <c r="H11" s="1525"/>
      <c r="I11" s="1525">
        <v>122.3</v>
      </c>
      <c r="J11" s="1525"/>
      <c r="K11" s="1525">
        <v>113.5</v>
      </c>
      <c r="L11" s="1525"/>
      <c r="M11" s="1526">
        <v>95.4</v>
      </c>
      <c r="N11" s="1526"/>
      <c r="O11" s="1199"/>
      <c r="P11" s="1173"/>
    </row>
    <row r="12" spans="1:16" ht="12.75" customHeight="1" x14ac:dyDescent="0.2">
      <c r="A12" s="1173"/>
      <c r="B12" s="1177"/>
      <c r="C12" s="700" t="s">
        <v>159</v>
      </c>
      <c r="D12" s="1198"/>
      <c r="E12" s="1525">
        <v>281.10000000000002</v>
      </c>
      <c r="F12" s="1525"/>
      <c r="G12" s="1525">
        <v>270</v>
      </c>
      <c r="H12" s="1525"/>
      <c r="I12" s="1525">
        <v>277.10000000000002</v>
      </c>
      <c r="J12" s="1525"/>
      <c r="K12" s="1525">
        <v>293</v>
      </c>
      <c r="L12" s="1525"/>
      <c r="M12" s="1526">
        <v>242.5</v>
      </c>
      <c r="N12" s="1526"/>
      <c r="O12" s="1199"/>
      <c r="P12" s="1173"/>
    </row>
    <row r="13" spans="1:16" ht="12.75" customHeight="1" x14ac:dyDescent="0.2">
      <c r="A13" s="1173"/>
      <c r="B13" s="1177"/>
      <c r="C13" s="700" t="s">
        <v>160</v>
      </c>
      <c r="D13" s="1198"/>
      <c r="E13" s="1525">
        <v>234.6</v>
      </c>
      <c r="F13" s="1525"/>
      <c r="G13" s="1525">
        <v>230.5</v>
      </c>
      <c r="H13" s="1525"/>
      <c r="I13" s="1525">
        <v>234.5</v>
      </c>
      <c r="J13" s="1525"/>
      <c r="K13" s="1525">
        <v>233.6</v>
      </c>
      <c r="L13" s="1525"/>
      <c r="M13" s="1526">
        <v>221.4</v>
      </c>
      <c r="N13" s="1526"/>
      <c r="O13" s="1199"/>
      <c r="P13" s="1173"/>
    </row>
    <row r="14" spans="1:16" ht="17.25" customHeight="1" x14ac:dyDescent="0.2">
      <c r="A14" s="1173"/>
      <c r="B14" s="1177"/>
      <c r="C14" s="700" t="s">
        <v>183</v>
      </c>
      <c r="D14" s="1198"/>
      <c r="E14" s="1525">
        <v>70.7</v>
      </c>
      <c r="F14" s="1525"/>
      <c r="G14" s="1525">
        <v>82.1</v>
      </c>
      <c r="H14" s="1525"/>
      <c r="I14" s="1525">
        <v>91.1</v>
      </c>
      <c r="J14" s="1525"/>
      <c r="K14" s="1525">
        <v>74.099999999999994</v>
      </c>
      <c r="L14" s="1525"/>
      <c r="M14" s="1526">
        <v>65</v>
      </c>
      <c r="N14" s="1526"/>
      <c r="O14" s="1199"/>
      <c r="P14" s="1173"/>
    </row>
    <row r="15" spans="1:16" ht="12" customHeight="1" x14ac:dyDescent="0.2">
      <c r="A15" s="1173"/>
      <c r="B15" s="1177"/>
      <c r="C15" s="700" t="s">
        <v>184</v>
      </c>
      <c r="D15" s="1198"/>
      <c r="E15" s="1525">
        <v>549.70000000000005</v>
      </c>
      <c r="F15" s="1525"/>
      <c r="G15" s="1525">
        <v>536.70000000000005</v>
      </c>
      <c r="H15" s="1525"/>
      <c r="I15" s="1525">
        <v>542.79999999999995</v>
      </c>
      <c r="J15" s="1525"/>
      <c r="K15" s="1525">
        <v>566.1</v>
      </c>
      <c r="L15" s="1525"/>
      <c r="M15" s="1526">
        <v>494.4</v>
      </c>
      <c r="N15" s="1526"/>
      <c r="O15" s="1199"/>
      <c r="P15" s="1173"/>
    </row>
    <row r="16" spans="1:16" ht="17.25" customHeight="1" x14ac:dyDescent="0.2">
      <c r="A16" s="1173"/>
      <c r="B16" s="1177"/>
      <c r="C16" s="700" t="s">
        <v>185</v>
      </c>
      <c r="D16" s="1198"/>
      <c r="E16" s="1525">
        <v>223.4</v>
      </c>
      <c r="F16" s="1525"/>
      <c r="G16" s="1525">
        <v>228.1</v>
      </c>
      <c r="H16" s="1525"/>
      <c r="I16" s="1525">
        <v>239.1</v>
      </c>
      <c r="J16" s="1525"/>
      <c r="K16" s="1525">
        <v>261</v>
      </c>
      <c r="L16" s="1525"/>
      <c r="M16" s="1526">
        <v>200.7</v>
      </c>
      <c r="N16" s="1526"/>
      <c r="O16" s="1199"/>
      <c r="P16" s="1173"/>
    </row>
    <row r="17" spans="1:16" ht="12" customHeight="1" x14ac:dyDescent="0.2">
      <c r="A17" s="1173"/>
      <c r="B17" s="1177"/>
      <c r="C17" s="700" t="s">
        <v>186</v>
      </c>
      <c r="D17" s="1198"/>
      <c r="E17" s="1525">
        <v>397</v>
      </c>
      <c r="F17" s="1525"/>
      <c r="G17" s="1525">
        <v>390.7</v>
      </c>
      <c r="H17" s="1525"/>
      <c r="I17" s="1525">
        <v>394.8</v>
      </c>
      <c r="J17" s="1525"/>
      <c r="K17" s="1525">
        <v>379.2</v>
      </c>
      <c r="L17" s="1525"/>
      <c r="M17" s="1526">
        <v>358.7</v>
      </c>
      <c r="N17" s="1526"/>
      <c r="O17" s="1199"/>
      <c r="P17" s="1173"/>
    </row>
    <row r="18" spans="1:16" s="1197" customFormat="1" ht="17.25" customHeight="1" x14ac:dyDescent="0.2">
      <c r="A18" s="1195"/>
      <c r="B18" s="1196"/>
      <c r="C18" s="1482" t="s">
        <v>187</v>
      </c>
      <c r="D18" s="1482"/>
      <c r="E18" s="1523">
        <v>11.9</v>
      </c>
      <c r="F18" s="1523"/>
      <c r="G18" s="1523">
        <v>11.9</v>
      </c>
      <c r="H18" s="1523"/>
      <c r="I18" s="1523">
        <v>12.2</v>
      </c>
      <c r="J18" s="1523"/>
      <c r="K18" s="1523">
        <v>12.4</v>
      </c>
      <c r="L18" s="1523"/>
      <c r="M18" s="1524">
        <v>10.8</v>
      </c>
      <c r="N18" s="1524"/>
      <c r="O18" s="1201"/>
      <c r="P18" s="1195"/>
    </row>
    <row r="19" spans="1:16" ht="12" customHeight="1" x14ac:dyDescent="0.2">
      <c r="A19" s="1173"/>
      <c r="B19" s="1177"/>
      <c r="C19" s="700" t="s">
        <v>72</v>
      </c>
      <c r="D19" s="1198"/>
      <c r="E19" s="1525">
        <v>12</v>
      </c>
      <c r="F19" s="1525"/>
      <c r="G19" s="1525">
        <v>11.5</v>
      </c>
      <c r="H19" s="1525"/>
      <c r="I19" s="1525">
        <v>12</v>
      </c>
      <c r="J19" s="1525"/>
      <c r="K19" s="1525">
        <v>12.4</v>
      </c>
      <c r="L19" s="1525"/>
      <c r="M19" s="1526">
        <v>10.8</v>
      </c>
      <c r="N19" s="1526"/>
      <c r="O19" s="1199"/>
      <c r="P19" s="1173"/>
    </row>
    <row r="20" spans="1:16" ht="12" customHeight="1" x14ac:dyDescent="0.2">
      <c r="A20" s="1173"/>
      <c r="B20" s="1177"/>
      <c r="C20" s="700" t="s">
        <v>71</v>
      </c>
      <c r="D20" s="1198"/>
      <c r="E20" s="1525">
        <v>11.8</v>
      </c>
      <c r="F20" s="1525"/>
      <c r="G20" s="1525">
        <v>12.3</v>
      </c>
      <c r="H20" s="1525"/>
      <c r="I20" s="1525">
        <v>12.4</v>
      </c>
      <c r="J20" s="1525"/>
      <c r="K20" s="1525">
        <v>12.4</v>
      </c>
      <c r="L20" s="1525"/>
      <c r="M20" s="1526">
        <v>10.9</v>
      </c>
      <c r="N20" s="1526"/>
      <c r="O20" s="1199"/>
      <c r="P20" s="1173"/>
    </row>
    <row r="21" spans="1:16" s="1271" customFormat="1" ht="13.5" customHeight="1" x14ac:dyDescent="0.2">
      <c r="A21" s="1268"/>
      <c r="B21" s="1269"/>
      <c r="C21" s="1166" t="s">
        <v>188</v>
      </c>
      <c r="D21" s="1270"/>
      <c r="E21" s="1521">
        <v>-0.19999999999999929</v>
      </c>
      <c r="F21" s="1521"/>
      <c r="G21" s="1521">
        <v>0.80000000000000071</v>
      </c>
      <c r="H21" s="1521"/>
      <c r="I21" s="1521">
        <v>0.40000000000000036</v>
      </c>
      <c r="J21" s="1521"/>
      <c r="K21" s="1521">
        <v>0</v>
      </c>
      <c r="L21" s="1521"/>
      <c r="M21" s="1522">
        <v>9.9999999999999645E-2</v>
      </c>
      <c r="N21" s="1522"/>
      <c r="O21" s="1270"/>
      <c r="P21" s="1268"/>
    </row>
    <row r="22" spans="1:16" ht="17.25" customHeight="1" x14ac:dyDescent="0.2">
      <c r="A22" s="1173"/>
      <c r="B22" s="1177"/>
      <c r="C22" s="700" t="s">
        <v>158</v>
      </c>
      <c r="D22" s="1198"/>
      <c r="E22" s="1525">
        <v>29.8</v>
      </c>
      <c r="F22" s="1525"/>
      <c r="G22" s="1525">
        <v>30.8</v>
      </c>
      <c r="H22" s="1525"/>
      <c r="I22" s="1525">
        <v>32.799999999999997</v>
      </c>
      <c r="J22" s="1525"/>
      <c r="K22" s="1525">
        <v>31</v>
      </c>
      <c r="L22" s="1525"/>
      <c r="M22" s="1526">
        <v>26.9</v>
      </c>
      <c r="N22" s="1526"/>
      <c r="O22" s="1199"/>
      <c r="P22" s="1173"/>
    </row>
    <row r="23" spans="1:16" ht="12" customHeight="1" x14ac:dyDescent="0.2">
      <c r="A23" s="1173"/>
      <c r="B23" s="1177"/>
      <c r="C23" s="700" t="s">
        <v>159</v>
      </c>
      <c r="D23" s="1169"/>
      <c r="E23" s="1525">
        <v>11.1</v>
      </c>
      <c r="F23" s="1525"/>
      <c r="G23" s="1525">
        <v>10.8</v>
      </c>
      <c r="H23" s="1525"/>
      <c r="I23" s="1525">
        <v>11</v>
      </c>
      <c r="J23" s="1525"/>
      <c r="K23" s="1525">
        <v>11.7</v>
      </c>
      <c r="L23" s="1525"/>
      <c r="M23" s="1526">
        <v>9.8000000000000007</v>
      </c>
      <c r="N23" s="1526"/>
      <c r="O23" s="1199"/>
      <c r="P23" s="1173"/>
    </row>
    <row r="24" spans="1:16" ht="12" customHeight="1" x14ac:dyDescent="0.2">
      <c r="A24" s="1173"/>
      <c r="B24" s="1177"/>
      <c r="C24" s="700" t="s">
        <v>160</v>
      </c>
      <c r="D24" s="1169"/>
      <c r="E24" s="1525">
        <v>10.1</v>
      </c>
      <c r="F24" s="1525"/>
      <c r="G24" s="1525">
        <v>10</v>
      </c>
      <c r="H24" s="1525"/>
      <c r="I24" s="1525">
        <v>10.199999999999999</v>
      </c>
      <c r="J24" s="1525"/>
      <c r="K24" s="1525">
        <v>10.3</v>
      </c>
      <c r="L24" s="1525"/>
      <c r="M24" s="1526">
        <v>9.5</v>
      </c>
      <c r="N24" s="1526"/>
      <c r="O24" s="1199"/>
      <c r="P24" s="1173"/>
    </row>
    <row r="25" spans="1:16" s="1273" customFormat="1" ht="17.25" customHeight="1" x14ac:dyDescent="0.2">
      <c r="A25" s="1272"/>
      <c r="B25" s="1186"/>
      <c r="C25" s="700" t="s">
        <v>189</v>
      </c>
      <c r="D25" s="1198"/>
      <c r="E25" s="1525">
        <v>13.4</v>
      </c>
      <c r="F25" s="1525"/>
      <c r="G25" s="1525">
        <v>13.6</v>
      </c>
      <c r="H25" s="1525"/>
      <c r="I25" s="1525">
        <v>13.5</v>
      </c>
      <c r="J25" s="1525"/>
      <c r="K25" s="1525">
        <v>13.3</v>
      </c>
      <c r="L25" s="1525"/>
      <c r="M25" s="1526">
        <v>11.6</v>
      </c>
      <c r="N25" s="1526"/>
      <c r="O25" s="1179"/>
      <c r="P25" s="1272"/>
    </row>
    <row r="26" spans="1:16" s="1273" customFormat="1" ht="12" customHeight="1" x14ac:dyDescent="0.2">
      <c r="A26" s="1272"/>
      <c r="B26" s="1186"/>
      <c r="C26" s="700" t="s">
        <v>190</v>
      </c>
      <c r="D26" s="1198"/>
      <c r="E26" s="1525">
        <v>8.5</v>
      </c>
      <c r="F26" s="1525"/>
      <c r="G26" s="1525">
        <v>8.1999999999999993</v>
      </c>
      <c r="H26" s="1525"/>
      <c r="I26" s="1525">
        <v>9</v>
      </c>
      <c r="J26" s="1525"/>
      <c r="K26" s="1525">
        <v>9.3000000000000007</v>
      </c>
      <c r="L26" s="1525"/>
      <c r="M26" s="1526">
        <v>8.4</v>
      </c>
      <c r="N26" s="1526"/>
      <c r="O26" s="1179"/>
      <c r="P26" s="1272"/>
    </row>
    <row r="27" spans="1:16" s="1273" customFormat="1" ht="12" customHeight="1" x14ac:dyDescent="0.2">
      <c r="A27" s="1272"/>
      <c r="B27" s="1186"/>
      <c r="C27" s="700" t="s">
        <v>191</v>
      </c>
      <c r="D27" s="1198"/>
      <c r="E27" s="1525">
        <v>12.7</v>
      </c>
      <c r="F27" s="1525"/>
      <c r="G27" s="1525">
        <v>12.8</v>
      </c>
      <c r="H27" s="1525"/>
      <c r="I27" s="1525">
        <v>12.5</v>
      </c>
      <c r="J27" s="1525"/>
      <c r="K27" s="1525">
        <v>13.7</v>
      </c>
      <c r="L27" s="1525"/>
      <c r="M27" s="1526">
        <v>11.6</v>
      </c>
      <c r="N27" s="1526"/>
      <c r="O27" s="1179"/>
      <c r="P27" s="1272"/>
    </row>
    <row r="28" spans="1:16" s="1273" customFormat="1" ht="12" customHeight="1" x14ac:dyDescent="0.2">
      <c r="A28" s="1272"/>
      <c r="B28" s="1186"/>
      <c r="C28" s="700" t="s">
        <v>192</v>
      </c>
      <c r="D28" s="1198"/>
      <c r="E28" s="1525">
        <v>12.6</v>
      </c>
      <c r="F28" s="1525"/>
      <c r="G28" s="1525">
        <v>11.8</v>
      </c>
      <c r="H28" s="1525"/>
      <c r="I28" s="1525">
        <v>13.3</v>
      </c>
      <c r="J28" s="1525"/>
      <c r="K28" s="1525">
        <v>12.6</v>
      </c>
      <c r="L28" s="1525"/>
      <c r="M28" s="1526">
        <v>12.7</v>
      </c>
      <c r="N28" s="1526"/>
      <c r="O28" s="1179"/>
      <c r="P28" s="1272"/>
    </row>
    <row r="29" spans="1:16" s="1273" customFormat="1" ht="12" customHeight="1" x14ac:dyDescent="0.2">
      <c r="A29" s="1272"/>
      <c r="B29" s="1186"/>
      <c r="C29" s="700" t="s">
        <v>193</v>
      </c>
      <c r="D29" s="1198"/>
      <c r="E29" s="1525">
        <v>10.8</v>
      </c>
      <c r="F29" s="1525"/>
      <c r="G29" s="1525">
        <v>10.199999999999999</v>
      </c>
      <c r="H29" s="1525"/>
      <c r="I29" s="1525">
        <v>12.9</v>
      </c>
      <c r="J29" s="1525"/>
      <c r="K29" s="1525">
        <v>12.2</v>
      </c>
      <c r="L29" s="1525"/>
      <c r="M29" s="1526">
        <v>8.1</v>
      </c>
      <c r="N29" s="1526"/>
      <c r="O29" s="1179"/>
      <c r="P29" s="1272"/>
    </row>
    <row r="30" spans="1:16" s="1273" customFormat="1" ht="12" customHeight="1" x14ac:dyDescent="0.2">
      <c r="A30" s="1272"/>
      <c r="B30" s="1186"/>
      <c r="C30" s="700" t="s">
        <v>131</v>
      </c>
      <c r="D30" s="1198"/>
      <c r="E30" s="1525">
        <v>11.3</v>
      </c>
      <c r="F30" s="1525"/>
      <c r="G30" s="1525">
        <v>12.1</v>
      </c>
      <c r="H30" s="1525"/>
      <c r="I30" s="1525">
        <v>12.6</v>
      </c>
      <c r="J30" s="1525"/>
      <c r="K30" s="1525">
        <v>12.4</v>
      </c>
      <c r="L30" s="1525"/>
      <c r="M30" s="1526">
        <v>11</v>
      </c>
      <c r="N30" s="1526"/>
      <c r="O30" s="1179"/>
      <c r="P30" s="1272"/>
    </row>
    <row r="31" spans="1:16" s="1273" customFormat="1" ht="12" customHeight="1" x14ac:dyDescent="0.2">
      <c r="A31" s="1272"/>
      <c r="B31" s="1186"/>
      <c r="C31" s="700" t="s">
        <v>132</v>
      </c>
      <c r="D31" s="1198"/>
      <c r="E31" s="1525">
        <v>13.6</v>
      </c>
      <c r="F31" s="1525"/>
      <c r="G31" s="1525">
        <v>14.7</v>
      </c>
      <c r="H31" s="1525"/>
      <c r="I31" s="1525">
        <v>14.7</v>
      </c>
      <c r="J31" s="1525"/>
      <c r="K31" s="1525">
        <v>14.3</v>
      </c>
      <c r="L31" s="1525"/>
      <c r="M31" s="1526">
        <v>13</v>
      </c>
      <c r="N31" s="1526"/>
      <c r="O31" s="1179"/>
      <c r="P31" s="1272"/>
    </row>
    <row r="32" spans="1:16" ht="17.25" customHeight="1" x14ac:dyDescent="0.2">
      <c r="A32" s="1173"/>
      <c r="B32" s="1177"/>
      <c r="C32" s="1482" t="s">
        <v>194</v>
      </c>
      <c r="D32" s="1482"/>
      <c r="E32" s="1523">
        <v>7.6</v>
      </c>
      <c r="F32" s="1523"/>
      <c r="G32" s="1523">
        <v>7.5</v>
      </c>
      <c r="H32" s="1523"/>
      <c r="I32" s="1523">
        <v>7.6</v>
      </c>
      <c r="J32" s="1523"/>
      <c r="K32" s="1523">
        <v>7.4</v>
      </c>
      <c r="L32" s="1523"/>
      <c r="M32" s="1524">
        <v>6.9</v>
      </c>
      <c r="N32" s="1524"/>
      <c r="O32" s="1199"/>
      <c r="P32" s="1173"/>
    </row>
    <row r="33" spans="1:16" s="1273" customFormat="1" ht="12.75" customHeight="1" x14ac:dyDescent="0.2">
      <c r="A33" s="1272"/>
      <c r="B33" s="1274"/>
      <c r="C33" s="700" t="s">
        <v>72</v>
      </c>
      <c r="D33" s="1198"/>
      <c r="E33" s="1501">
        <v>7.7</v>
      </c>
      <c r="F33" s="1501"/>
      <c r="G33" s="1501">
        <v>7.4</v>
      </c>
      <c r="H33" s="1501"/>
      <c r="I33" s="1501">
        <v>7.5</v>
      </c>
      <c r="J33" s="1501"/>
      <c r="K33" s="1501">
        <v>7.6</v>
      </c>
      <c r="L33" s="1501"/>
      <c r="M33" s="1502">
        <v>7.3</v>
      </c>
      <c r="N33" s="1502"/>
      <c r="O33" s="1179"/>
      <c r="P33" s="1272"/>
    </row>
    <row r="34" spans="1:16" s="1273" customFormat="1" ht="12.75" customHeight="1" x14ac:dyDescent="0.2">
      <c r="A34" s="1272"/>
      <c r="B34" s="1274"/>
      <c r="C34" s="700" t="s">
        <v>71</v>
      </c>
      <c r="D34" s="1198"/>
      <c r="E34" s="1501">
        <v>7.6</v>
      </c>
      <c r="F34" s="1501"/>
      <c r="G34" s="1501">
        <v>7.6</v>
      </c>
      <c r="H34" s="1501"/>
      <c r="I34" s="1501">
        <v>7.7</v>
      </c>
      <c r="J34" s="1501"/>
      <c r="K34" s="1501">
        <v>7.1</v>
      </c>
      <c r="L34" s="1501"/>
      <c r="M34" s="1502">
        <v>6.6</v>
      </c>
      <c r="N34" s="1502"/>
      <c r="O34" s="1179"/>
      <c r="P34" s="1272"/>
    </row>
    <row r="35" spans="1:16" s="1271" customFormat="1" ht="13.5" customHeight="1" x14ac:dyDescent="0.2">
      <c r="A35" s="1268"/>
      <c r="B35" s="1269"/>
      <c r="C35" s="1166" t="s">
        <v>195</v>
      </c>
      <c r="D35" s="1270"/>
      <c r="E35" s="1521">
        <v>-0.10000000000000053</v>
      </c>
      <c r="F35" s="1521"/>
      <c r="G35" s="1521">
        <v>0.19999999999999929</v>
      </c>
      <c r="H35" s="1521"/>
      <c r="I35" s="1521">
        <v>0.20000000000000018</v>
      </c>
      <c r="J35" s="1521"/>
      <c r="K35" s="1521">
        <v>-0.5</v>
      </c>
      <c r="L35" s="1521"/>
      <c r="M35" s="1522">
        <v>-0.70000000000000018</v>
      </c>
      <c r="N35" s="1522"/>
      <c r="O35" s="1270"/>
      <c r="P35" s="1268"/>
    </row>
    <row r="36" spans="1:16" ht="10.5" customHeight="1" thickBot="1" x14ac:dyDescent="0.25">
      <c r="A36" s="1173"/>
      <c r="B36" s="1177"/>
      <c r="C36" s="1206"/>
      <c r="D36" s="1275"/>
      <c r="E36" s="1275"/>
      <c r="F36" s="1275"/>
      <c r="G36" s="1275"/>
      <c r="H36" s="1275"/>
      <c r="I36" s="1275"/>
      <c r="J36" s="1275"/>
      <c r="K36" s="1275"/>
      <c r="L36" s="1275"/>
      <c r="M36" s="1489"/>
      <c r="N36" s="1489"/>
      <c r="O36" s="1199"/>
      <c r="P36" s="1173"/>
    </row>
    <row r="37" spans="1:16" s="1185" customFormat="1" ht="13.5" customHeight="1" thickBot="1" x14ac:dyDescent="0.25">
      <c r="A37" s="1180"/>
      <c r="B37" s="1181"/>
      <c r="C37" s="1182" t="s">
        <v>552</v>
      </c>
      <c r="D37" s="1183"/>
      <c r="E37" s="1183"/>
      <c r="F37" s="1183"/>
      <c r="G37" s="1183"/>
      <c r="H37" s="1183"/>
      <c r="I37" s="1183"/>
      <c r="J37" s="1183"/>
      <c r="K37" s="1183"/>
      <c r="L37" s="1183"/>
      <c r="M37" s="1183"/>
      <c r="N37" s="1184"/>
      <c r="O37" s="1199"/>
      <c r="P37" s="1180"/>
    </row>
    <row r="38" spans="1:16" s="1185" customFormat="1" ht="3.75" customHeight="1" x14ac:dyDescent="0.2">
      <c r="A38" s="1180"/>
      <c r="B38" s="1181"/>
      <c r="C38" s="1484" t="s">
        <v>69</v>
      </c>
      <c r="D38" s="1484"/>
      <c r="E38" s="1207"/>
      <c r="F38" s="1207"/>
      <c r="G38" s="1207"/>
      <c r="H38" s="1207"/>
      <c r="I38" s="1207"/>
      <c r="J38" s="1207"/>
      <c r="K38" s="1207"/>
      <c r="L38" s="1207"/>
      <c r="M38" s="1207"/>
      <c r="N38" s="1207"/>
      <c r="O38" s="1199"/>
      <c r="P38" s="1180"/>
    </row>
    <row r="39" spans="1:16" ht="12.75" customHeight="1" x14ac:dyDescent="0.2">
      <c r="A39" s="1173"/>
      <c r="B39" s="1177"/>
      <c r="C39" s="1484"/>
      <c r="D39" s="1484"/>
      <c r="E39" s="1188" t="s">
        <v>34</v>
      </c>
      <c r="F39" s="1189" t="s">
        <v>34</v>
      </c>
      <c r="G39" s="1188" t="s">
        <v>500</v>
      </c>
      <c r="H39" s="1189" t="s">
        <v>34</v>
      </c>
      <c r="I39" s="1190"/>
      <c r="J39" s="1189" t="s">
        <v>34</v>
      </c>
      <c r="K39" s="1191" t="s">
        <v>34</v>
      </c>
      <c r="L39" s="1192" t="s">
        <v>501</v>
      </c>
      <c r="M39" s="1192" t="s">
        <v>34</v>
      </c>
      <c r="N39" s="1193"/>
      <c r="O39" s="1169"/>
      <c r="P39" s="1180"/>
    </row>
    <row r="40" spans="1:16" ht="12.75" customHeight="1" x14ac:dyDescent="0.2">
      <c r="A40" s="1173"/>
      <c r="B40" s="1177"/>
      <c r="C40" s="1194"/>
      <c r="D40" s="1194"/>
      <c r="E40" s="1485" t="str">
        <f>+E7</f>
        <v>2.º trimestre</v>
      </c>
      <c r="F40" s="1485"/>
      <c r="G40" s="1485" t="str">
        <f>+G7</f>
        <v>3.º trimestre</v>
      </c>
      <c r="H40" s="1485"/>
      <c r="I40" s="1485" t="str">
        <f>+I7</f>
        <v>4.º trimestre</v>
      </c>
      <c r="J40" s="1485"/>
      <c r="K40" s="1485" t="str">
        <f>+K7</f>
        <v>1.º trimestre</v>
      </c>
      <c r="L40" s="1485"/>
      <c r="M40" s="1485" t="str">
        <f>+M7</f>
        <v>2.º trimestre</v>
      </c>
      <c r="N40" s="1485"/>
      <c r="O40" s="1276"/>
      <c r="P40" s="1173"/>
    </row>
    <row r="41" spans="1:16" ht="15" customHeight="1" x14ac:dyDescent="0.2">
      <c r="A41" s="1173"/>
      <c r="B41" s="1177"/>
      <c r="C41" s="1482" t="s">
        <v>182</v>
      </c>
      <c r="D41" s="1482"/>
      <c r="E41" s="1519">
        <v>100</v>
      </c>
      <c r="F41" s="1519"/>
      <c r="G41" s="1519">
        <v>100</v>
      </c>
      <c r="H41" s="1519"/>
      <c r="I41" s="1519">
        <v>100</v>
      </c>
      <c r="J41" s="1519"/>
      <c r="K41" s="1520">
        <v>100</v>
      </c>
      <c r="L41" s="1520"/>
      <c r="M41" s="1520">
        <v>100</v>
      </c>
      <c r="N41" s="1520"/>
      <c r="O41" s="1277"/>
      <c r="P41" s="1173"/>
    </row>
    <row r="42" spans="1:16" s="1240" customFormat="1" ht="11.25" customHeight="1" x14ac:dyDescent="0.2">
      <c r="A42" s="1237"/>
      <c r="B42" s="1186"/>
      <c r="C42" s="703"/>
      <c r="D42" s="700" t="s">
        <v>71</v>
      </c>
      <c r="E42" s="1516">
        <v>48.613797549967771</v>
      </c>
      <c r="F42" s="1516"/>
      <c r="G42" s="1516">
        <v>50.662572721396259</v>
      </c>
      <c r="H42" s="1516"/>
      <c r="I42" s="1516">
        <v>49.34532260608929</v>
      </c>
      <c r="J42" s="1516"/>
      <c r="K42" s="1516">
        <v>49.062792877225867</v>
      </c>
      <c r="L42" s="1516"/>
      <c r="M42" s="1516">
        <v>49.043447166100492</v>
      </c>
      <c r="N42" s="1516"/>
      <c r="O42" s="1276"/>
      <c r="P42" s="1237"/>
    </row>
    <row r="43" spans="1:16" ht="11.25" customHeight="1" x14ac:dyDescent="0.2">
      <c r="A43" s="1173"/>
      <c r="B43" s="1177"/>
      <c r="C43" s="1278"/>
      <c r="D43" s="700" t="s">
        <v>158</v>
      </c>
      <c r="E43" s="1516">
        <v>16.876208897485494</v>
      </c>
      <c r="F43" s="1516"/>
      <c r="G43" s="1516">
        <v>19.117647058823533</v>
      </c>
      <c r="H43" s="1516"/>
      <c r="I43" s="1516">
        <v>19.293263921754221</v>
      </c>
      <c r="J43" s="1516"/>
      <c r="K43" s="1516">
        <v>17.728834739144016</v>
      </c>
      <c r="L43" s="1516"/>
      <c r="M43" s="1516">
        <v>17.057035580189524</v>
      </c>
      <c r="N43" s="1516"/>
      <c r="O43" s="1277"/>
      <c r="P43" s="1173"/>
    </row>
    <row r="44" spans="1:16" s="1215" customFormat="1" ht="13.5" customHeight="1" x14ac:dyDescent="0.2">
      <c r="A44" s="1212"/>
      <c r="B44" s="1213"/>
      <c r="C44" s="700" t="s">
        <v>189</v>
      </c>
      <c r="D44" s="706"/>
      <c r="E44" s="1518">
        <v>39.490651192778856</v>
      </c>
      <c r="F44" s="1518"/>
      <c r="G44" s="1518">
        <v>40.239172592113768</v>
      </c>
      <c r="H44" s="1518"/>
      <c r="I44" s="1518">
        <v>38.696955355734346</v>
      </c>
      <c r="J44" s="1518"/>
      <c r="K44" s="1518">
        <v>37.347703842549201</v>
      </c>
      <c r="L44" s="1518"/>
      <c r="M44" s="1518">
        <v>37.600572143751123</v>
      </c>
      <c r="N44" s="1518"/>
      <c r="O44" s="1279"/>
      <c r="P44" s="1212"/>
    </row>
    <row r="45" spans="1:16" s="1240" customFormat="1" ht="11.25" customHeight="1" x14ac:dyDescent="0.2">
      <c r="A45" s="1237"/>
      <c r="B45" s="1186"/>
      <c r="C45" s="703"/>
      <c r="D45" s="1166" t="s">
        <v>71</v>
      </c>
      <c r="E45" s="1516">
        <v>49.714285714285708</v>
      </c>
      <c r="F45" s="1516"/>
      <c r="G45" s="1516">
        <v>49.879518072289159</v>
      </c>
      <c r="H45" s="1516"/>
      <c r="I45" s="1516">
        <v>49.245821443130858</v>
      </c>
      <c r="J45" s="1516"/>
      <c r="K45" s="1516">
        <v>48.682559598494358</v>
      </c>
      <c r="L45" s="1516"/>
      <c r="M45" s="1516">
        <v>50.261531145981934</v>
      </c>
      <c r="N45" s="1516"/>
      <c r="O45" s="1222"/>
      <c r="P45" s="1237"/>
    </row>
    <row r="46" spans="1:16" s="1215" customFormat="1" ht="11.25" customHeight="1" x14ac:dyDescent="0.2">
      <c r="A46" s="1212"/>
      <c r="B46" s="1213"/>
      <c r="C46" s="700"/>
      <c r="D46" s="1166" t="s">
        <v>158</v>
      </c>
      <c r="E46" s="1516">
        <v>17.918367346938773</v>
      </c>
      <c r="F46" s="1516"/>
      <c r="G46" s="1516">
        <v>18.313253012048193</v>
      </c>
      <c r="H46" s="1516"/>
      <c r="I46" s="1516">
        <v>20.50550346514472</v>
      </c>
      <c r="J46" s="1516"/>
      <c r="K46" s="1516">
        <v>18.318695106649937</v>
      </c>
      <c r="L46" s="1516"/>
      <c r="M46" s="1516">
        <v>17.356157869709936</v>
      </c>
      <c r="N46" s="1516"/>
      <c r="O46" s="1279"/>
      <c r="P46" s="1212"/>
    </row>
    <row r="47" spans="1:16" s="1215" customFormat="1" ht="13.5" customHeight="1" x14ac:dyDescent="0.2">
      <c r="A47" s="1212"/>
      <c r="B47" s="1213"/>
      <c r="C47" s="700" t="s">
        <v>190</v>
      </c>
      <c r="D47" s="706"/>
      <c r="E47" s="1518">
        <v>16.038039974210189</v>
      </c>
      <c r="F47" s="1518"/>
      <c r="G47" s="1518">
        <v>15.449256625727214</v>
      </c>
      <c r="H47" s="1518"/>
      <c r="I47" s="1518">
        <v>16.516800757217229</v>
      </c>
      <c r="J47" s="1518"/>
      <c r="K47" s="1518">
        <v>16.494845360824741</v>
      </c>
      <c r="L47" s="1518"/>
      <c r="M47" s="1518">
        <v>17.074915072411944</v>
      </c>
      <c r="N47" s="1518"/>
      <c r="O47" s="1279"/>
      <c r="P47" s="1212"/>
    </row>
    <row r="48" spans="1:16" s="1240" customFormat="1" ht="11.25" customHeight="1" x14ac:dyDescent="0.2">
      <c r="A48" s="1237"/>
      <c r="B48" s="1186"/>
      <c r="C48" s="703"/>
      <c r="D48" s="1166" t="s">
        <v>71</v>
      </c>
      <c r="E48" s="1516">
        <v>46.733668341708544</v>
      </c>
      <c r="F48" s="1516"/>
      <c r="G48" s="1516">
        <v>51.67364016736402</v>
      </c>
      <c r="H48" s="1516"/>
      <c r="I48" s="1516">
        <v>52.913085004775553</v>
      </c>
      <c r="J48" s="1516"/>
      <c r="K48" s="1516">
        <v>50.852272727272727</v>
      </c>
      <c r="L48" s="1516"/>
      <c r="M48" s="1516">
        <v>52.251308900523561</v>
      </c>
      <c r="N48" s="1516"/>
      <c r="O48" s="1222"/>
      <c r="P48" s="1237"/>
    </row>
    <row r="49" spans="1:16" s="1215" customFormat="1" ht="11.25" customHeight="1" x14ac:dyDescent="0.2">
      <c r="A49" s="1212"/>
      <c r="B49" s="1213"/>
      <c r="C49" s="700"/>
      <c r="D49" s="1166" t="s">
        <v>158</v>
      </c>
      <c r="E49" s="1516">
        <v>17.487437185929647</v>
      </c>
      <c r="F49" s="1516"/>
      <c r="G49" s="1516">
        <v>24.058577405857744</v>
      </c>
      <c r="H49" s="1516"/>
      <c r="I49" s="1516">
        <v>24.068767908309454</v>
      </c>
      <c r="J49" s="1516"/>
      <c r="K49" s="1516">
        <v>20.075757575757578</v>
      </c>
      <c r="L49" s="1516"/>
      <c r="M49" s="1516">
        <v>18.1151832460733</v>
      </c>
      <c r="N49" s="1516"/>
      <c r="O49" s="1279"/>
      <c r="P49" s="1212"/>
    </row>
    <row r="50" spans="1:16" s="1215" customFormat="1" ht="13.5" customHeight="1" x14ac:dyDescent="0.2">
      <c r="A50" s="1212"/>
      <c r="B50" s="1213"/>
      <c r="C50" s="700" t="s">
        <v>59</v>
      </c>
      <c r="D50" s="706"/>
      <c r="E50" s="1518">
        <v>28.288201160541586</v>
      </c>
      <c r="F50" s="1518"/>
      <c r="G50" s="1518">
        <v>28.409825468649004</v>
      </c>
      <c r="H50" s="1518"/>
      <c r="I50" s="1518">
        <v>27.638428774254614</v>
      </c>
      <c r="J50" s="1518"/>
      <c r="K50" s="1518">
        <v>29.959387691346457</v>
      </c>
      <c r="L50" s="1518"/>
      <c r="M50" s="1518">
        <v>28.875379939209729</v>
      </c>
      <c r="N50" s="1518"/>
      <c r="O50" s="1214"/>
      <c r="P50" s="1212"/>
    </row>
    <row r="51" spans="1:16" s="1240" customFormat="1" ht="11.25" customHeight="1" x14ac:dyDescent="0.2">
      <c r="A51" s="1237"/>
      <c r="B51" s="1186"/>
      <c r="C51" s="703"/>
      <c r="D51" s="1166" t="s">
        <v>71</v>
      </c>
      <c r="E51" s="1516">
        <v>50.085470085470085</v>
      </c>
      <c r="F51" s="1516"/>
      <c r="G51" s="1516">
        <v>54.835039817974973</v>
      </c>
      <c r="H51" s="1516"/>
      <c r="I51" s="1516">
        <v>47.888127853881286</v>
      </c>
      <c r="J51" s="1516"/>
      <c r="K51" s="1516">
        <v>48.957247132429615</v>
      </c>
      <c r="L51" s="1516"/>
      <c r="M51" s="1516">
        <v>47.182662538699695</v>
      </c>
      <c r="N51" s="1516"/>
      <c r="O51" s="1194"/>
      <c r="P51" s="1237"/>
    </row>
    <row r="52" spans="1:16" s="1215" customFormat="1" ht="11.25" customHeight="1" x14ac:dyDescent="0.2">
      <c r="A52" s="1212"/>
      <c r="B52" s="1213"/>
      <c r="C52" s="700"/>
      <c r="D52" s="1166" t="s">
        <v>158</v>
      </c>
      <c r="E52" s="1516">
        <v>14.415954415954415</v>
      </c>
      <c r="F52" s="1516"/>
      <c r="G52" s="1516">
        <v>16.439135381114902</v>
      </c>
      <c r="H52" s="1516"/>
      <c r="I52" s="1516">
        <v>15.239726027397261</v>
      </c>
      <c r="J52" s="1516"/>
      <c r="K52" s="1516">
        <v>15.432742440041711</v>
      </c>
      <c r="L52" s="1516"/>
      <c r="M52" s="1516">
        <v>15.232198142414862</v>
      </c>
      <c r="N52" s="1516"/>
      <c r="O52" s="1214"/>
      <c r="P52" s="1212"/>
    </row>
    <row r="53" spans="1:16" s="1215" customFormat="1" ht="13.5" customHeight="1" x14ac:dyDescent="0.2">
      <c r="A53" s="1212"/>
      <c r="B53" s="1213"/>
      <c r="C53" s="700" t="s">
        <v>192</v>
      </c>
      <c r="D53" s="706"/>
      <c r="E53" s="1518">
        <v>7.1727917472598328</v>
      </c>
      <c r="F53" s="1518"/>
      <c r="G53" s="1518">
        <v>6.6257272139625085</v>
      </c>
      <c r="H53" s="1518"/>
      <c r="I53" s="1518">
        <v>7.272440448020193</v>
      </c>
      <c r="J53" s="1518"/>
      <c r="K53" s="1518">
        <v>6.7322711652608556</v>
      </c>
      <c r="L53" s="1518"/>
      <c r="M53" s="1518">
        <v>7.7418201323082432</v>
      </c>
      <c r="N53" s="1518"/>
      <c r="O53" s="1214"/>
      <c r="P53" s="1212"/>
    </row>
    <row r="54" spans="1:16" s="1240" customFormat="1" ht="11.25" customHeight="1" x14ac:dyDescent="0.2">
      <c r="A54" s="1237"/>
      <c r="B54" s="1280"/>
      <c r="C54" s="703"/>
      <c r="D54" s="1166" t="s">
        <v>71</v>
      </c>
      <c r="E54" s="1516">
        <v>51.460674157303366</v>
      </c>
      <c r="F54" s="1516"/>
      <c r="G54" s="1516">
        <v>45.853658536585371</v>
      </c>
      <c r="H54" s="1516"/>
      <c r="I54" s="1516">
        <v>52.494577006507591</v>
      </c>
      <c r="J54" s="1516"/>
      <c r="K54" s="1516">
        <v>50.11600928074246</v>
      </c>
      <c r="L54" s="1516"/>
      <c r="M54" s="1516">
        <v>49.191685912240189</v>
      </c>
      <c r="N54" s="1516"/>
      <c r="O54" s="1194"/>
      <c r="P54" s="1237"/>
    </row>
    <row r="55" spans="1:16" s="1215" customFormat="1" ht="11.25" customHeight="1" x14ac:dyDescent="0.2">
      <c r="A55" s="1212"/>
      <c r="B55" s="1213"/>
      <c r="C55" s="700"/>
      <c r="D55" s="1166" t="s">
        <v>158</v>
      </c>
      <c r="E55" s="1516">
        <v>15.056179775280897</v>
      </c>
      <c r="F55" s="1516"/>
      <c r="G55" s="1516">
        <v>19.756097560975608</v>
      </c>
      <c r="H55" s="1516"/>
      <c r="I55" s="1516">
        <v>18.655097613882862</v>
      </c>
      <c r="J55" s="1516"/>
      <c r="K55" s="1516">
        <v>16.009280742459396</v>
      </c>
      <c r="L55" s="1516"/>
      <c r="M55" s="1516">
        <v>15.473441108545035</v>
      </c>
      <c r="N55" s="1516"/>
      <c r="O55" s="1214"/>
      <c r="P55" s="1212"/>
    </row>
    <row r="56" spans="1:16" s="1215" customFormat="1" ht="13.5" customHeight="1" x14ac:dyDescent="0.2">
      <c r="A56" s="1212"/>
      <c r="B56" s="1213"/>
      <c r="C56" s="700" t="s">
        <v>193</v>
      </c>
      <c r="D56" s="706"/>
      <c r="E56" s="1518">
        <v>3.9007092198581561</v>
      </c>
      <c r="F56" s="1518"/>
      <c r="G56" s="1518">
        <v>3.7007110536522303</v>
      </c>
      <c r="H56" s="1518"/>
      <c r="I56" s="1518">
        <v>4.4328758479255406</v>
      </c>
      <c r="J56" s="1518"/>
      <c r="K56" s="1518">
        <v>4.1705716963448918</v>
      </c>
      <c r="L56" s="1518"/>
      <c r="M56" s="1518">
        <v>3.2540675844806008</v>
      </c>
      <c r="N56" s="1518"/>
      <c r="O56" s="1214"/>
      <c r="P56" s="1212"/>
    </row>
    <row r="57" spans="1:16" s="1240" customFormat="1" ht="11.25" customHeight="1" x14ac:dyDescent="0.2">
      <c r="A57" s="1237"/>
      <c r="B57" s="1280"/>
      <c r="C57" s="703"/>
      <c r="D57" s="1166" t="s">
        <v>71</v>
      </c>
      <c r="E57" s="1516">
        <v>41.32231404958678</v>
      </c>
      <c r="F57" s="1516"/>
      <c r="G57" s="1516">
        <v>43.668122270742359</v>
      </c>
      <c r="H57" s="1516"/>
      <c r="I57" s="1516">
        <v>46.263345195729535</v>
      </c>
      <c r="J57" s="1516"/>
      <c r="K57" s="1516">
        <v>46.441947565543074</v>
      </c>
      <c r="L57" s="1516"/>
      <c r="M57" s="1516">
        <v>50</v>
      </c>
      <c r="N57" s="1516"/>
      <c r="O57" s="1194"/>
      <c r="P57" s="1237"/>
    </row>
    <row r="58" spans="1:16" s="1215" customFormat="1" ht="11.25" customHeight="1" x14ac:dyDescent="0.2">
      <c r="A58" s="1212"/>
      <c r="B58" s="1213"/>
      <c r="C58" s="700"/>
      <c r="D58" s="1166" t="s">
        <v>158</v>
      </c>
      <c r="E58" s="1516">
        <v>17.355371900826448</v>
      </c>
      <c r="F58" s="1516"/>
      <c r="G58" s="1516">
        <v>18.340611353711793</v>
      </c>
      <c r="H58" s="1516"/>
      <c r="I58" s="1516">
        <v>12.455516014234874</v>
      </c>
      <c r="J58" s="1516"/>
      <c r="K58" s="1516">
        <v>16.479400749063672</v>
      </c>
      <c r="L58" s="1516"/>
      <c r="M58" s="1516">
        <v>18.681318681318682</v>
      </c>
      <c r="N58" s="1516"/>
      <c r="O58" s="1214"/>
      <c r="P58" s="1212"/>
    </row>
    <row r="59" spans="1:16" s="1215" customFormat="1" ht="13.5" customHeight="1" x14ac:dyDescent="0.2">
      <c r="A59" s="1212"/>
      <c r="B59" s="1213"/>
      <c r="C59" s="700" t="s">
        <v>131</v>
      </c>
      <c r="D59" s="706"/>
      <c r="E59" s="1518">
        <v>2.2243713733075436</v>
      </c>
      <c r="F59" s="1518"/>
      <c r="G59" s="1518">
        <v>2.4240465416936008</v>
      </c>
      <c r="H59" s="1518"/>
      <c r="I59" s="1518">
        <v>2.4136299100804544</v>
      </c>
      <c r="J59" s="1518"/>
      <c r="K59" s="1518">
        <v>2.3430178069353325</v>
      </c>
      <c r="L59" s="1518"/>
      <c r="M59" s="1518">
        <v>2.3779724655819781</v>
      </c>
      <c r="N59" s="1518"/>
      <c r="O59" s="1214"/>
      <c r="P59" s="1212"/>
    </row>
    <row r="60" spans="1:16" s="1240" customFormat="1" ht="11.25" customHeight="1" x14ac:dyDescent="0.2">
      <c r="A60" s="1237"/>
      <c r="B60" s="1280"/>
      <c r="C60" s="703"/>
      <c r="D60" s="1166" t="s">
        <v>71</v>
      </c>
      <c r="E60" s="1516">
        <v>34.057971014492757</v>
      </c>
      <c r="F60" s="1516"/>
      <c r="G60" s="1516">
        <v>35.333333333333336</v>
      </c>
      <c r="H60" s="1516"/>
      <c r="I60" s="1516">
        <v>39.869281045751634</v>
      </c>
      <c r="J60" s="1516"/>
      <c r="K60" s="1516">
        <v>46</v>
      </c>
      <c r="L60" s="1516"/>
      <c r="M60" s="1516">
        <v>39.097744360902254</v>
      </c>
      <c r="N60" s="1516"/>
      <c r="O60" s="1194"/>
      <c r="P60" s="1237"/>
    </row>
    <row r="61" spans="1:16" s="1215" customFormat="1" ht="11.25" customHeight="1" x14ac:dyDescent="0.2">
      <c r="A61" s="1212"/>
      <c r="B61" s="1213"/>
      <c r="C61" s="700"/>
      <c r="D61" s="1166" t="s">
        <v>158</v>
      </c>
      <c r="E61" s="1516">
        <v>24.637681159420289</v>
      </c>
      <c r="F61" s="1516"/>
      <c r="G61" s="1516">
        <v>24.666666666666668</v>
      </c>
      <c r="H61" s="1516"/>
      <c r="I61" s="1516">
        <v>27.450980392156865</v>
      </c>
      <c r="J61" s="1516"/>
      <c r="K61" s="1516">
        <v>26</v>
      </c>
      <c r="L61" s="1516"/>
      <c r="M61" s="1516">
        <v>28.571428571428569</v>
      </c>
      <c r="N61" s="1516"/>
      <c r="O61" s="1214"/>
      <c r="P61" s="1212"/>
    </row>
    <row r="62" spans="1:16" ht="13.5" customHeight="1" x14ac:dyDescent="0.2">
      <c r="A62" s="1173"/>
      <c r="B62" s="1213"/>
      <c r="C62" s="700" t="s">
        <v>132</v>
      </c>
      <c r="D62" s="706"/>
      <c r="E62" s="1518">
        <v>2.8852353320438429</v>
      </c>
      <c r="F62" s="1518"/>
      <c r="G62" s="1518">
        <v>3.1512605042016806</v>
      </c>
      <c r="H62" s="1518"/>
      <c r="I62" s="1518">
        <v>3.0288689067676291</v>
      </c>
      <c r="J62" s="1518"/>
      <c r="K62" s="1518">
        <v>2.9522024367385189</v>
      </c>
      <c r="L62" s="1518"/>
      <c r="M62" s="1518">
        <v>3.075272662256392</v>
      </c>
      <c r="N62" s="1518"/>
      <c r="O62" s="1199"/>
      <c r="P62" s="1173"/>
    </row>
    <row r="63" spans="1:16" s="1240" customFormat="1" ht="11.25" customHeight="1" x14ac:dyDescent="0.2">
      <c r="A63" s="1237"/>
      <c r="B63" s="1280"/>
      <c r="C63" s="703"/>
      <c r="D63" s="1166" t="s">
        <v>71</v>
      </c>
      <c r="E63" s="1516">
        <v>43.575418994413411</v>
      </c>
      <c r="F63" s="1516"/>
      <c r="G63" s="1516">
        <v>48.205128205128204</v>
      </c>
      <c r="H63" s="1516"/>
      <c r="I63" s="1516">
        <v>48.437500000000007</v>
      </c>
      <c r="J63" s="1516"/>
      <c r="K63" s="1516">
        <v>48.148148148148152</v>
      </c>
      <c r="L63" s="1516"/>
      <c r="M63" s="1516">
        <v>40.697674418604649</v>
      </c>
      <c r="N63" s="1516"/>
      <c r="O63" s="1194"/>
      <c r="P63" s="1237"/>
    </row>
    <row r="64" spans="1:16" ht="11.25" customHeight="1" x14ac:dyDescent="0.2">
      <c r="A64" s="1173"/>
      <c r="B64" s="1213"/>
      <c r="C64" s="700"/>
      <c r="D64" s="1166" t="s">
        <v>158</v>
      </c>
      <c r="E64" s="1516">
        <v>21.229050279329609</v>
      </c>
      <c r="F64" s="1516"/>
      <c r="G64" s="1516">
        <v>24.102564102564102</v>
      </c>
      <c r="H64" s="1516"/>
      <c r="I64" s="1516">
        <v>19.791666666666664</v>
      </c>
      <c r="J64" s="1516"/>
      <c r="K64" s="1516">
        <v>20.105820105820108</v>
      </c>
      <c r="L64" s="1516"/>
      <c r="M64" s="1516">
        <v>18.02325581395349</v>
      </c>
      <c r="N64" s="1516"/>
      <c r="O64" s="1199"/>
      <c r="P64" s="1173"/>
    </row>
    <row r="65" spans="1:16" s="781" customFormat="1" ht="12" customHeight="1" x14ac:dyDescent="0.2">
      <c r="A65" s="812"/>
      <c r="B65" s="813"/>
      <c r="C65" s="814" t="s">
        <v>426</v>
      </c>
      <c r="D65" s="815"/>
      <c r="E65" s="816"/>
      <c r="F65" s="1218"/>
      <c r="G65" s="816"/>
      <c r="H65" s="1218"/>
      <c r="I65" s="816"/>
      <c r="J65" s="1218"/>
      <c r="K65" s="816"/>
      <c r="L65" s="1218"/>
      <c r="M65" s="816"/>
      <c r="N65" s="1218"/>
      <c r="O65" s="817"/>
      <c r="P65" s="808"/>
    </row>
    <row r="66" spans="1:16" s="1283" customFormat="1" ht="13.5" customHeight="1" x14ac:dyDescent="0.2">
      <c r="A66" s="1281"/>
      <c r="B66" s="1213"/>
      <c r="C66" s="1220" t="s">
        <v>408</v>
      </c>
      <c r="D66" s="703"/>
      <c r="E66" s="1517" t="s">
        <v>88</v>
      </c>
      <c r="F66" s="1517"/>
      <c r="G66" s="1517"/>
      <c r="H66" s="1517"/>
      <c r="I66" s="1517"/>
      <c r="J66" s="1517"/>
      <c r="K66" s="1517"/>
      <c r="L66" s="1517"/>
      <c r="M66" s="1517"/>
      <c r="N66" s="1517"/>
      <c r="O66" s="1282"/>
      <c r="P66" s="1281"/>
    </row>
    <row r="67" spans="1:16" ht="13.5" customHeight="1" x14ac:dyDescent="0.2">
      <c r="A67" s="1173"/>
      <c r="B67" s="1284">
        <v>8</v>
      </c>
      <c r="C67" s="1483">
        <v>42644</v>
      </c>
      <c r="D67" s="1483"/>
      <c r="E67" s="1169"/>
      <c r="F67" s="1169"/>
      <c r="G67" s="1169"/>
      <c r="H67" s="1169"/>
      <c r="I67" s="1169"/>
      <c r="J67" s="1169"/>
      <c r="K67" s="1169"/>
      <c r="L67" s="1169"/>
      <c r="M67" s="1169"/>
      <c r="N67" s="1169"/>
      <c r="O67" s="1258"/>
      <c r="P67" s="1173"/>
    </row>
  </sheetData>
  <mergeCells count="281">
    <mergeCell ref="C8:D8"/>
    <mergeCell ref="E8:F8"/>
    <mergeCell ref="G8:H8"/>
    <mergeCell ref="I8:J8"/>
    <mergeCell ref="K8:L8"/>
    <mergeCell ref="M8:N8"/>
    <mergeCell ref="I1:N1"/>
    <mergeCell ref="M3:N3"/>
    <mergeCell ref="C5:D6"/>
    <mergeCell ref="E7:F7"/>
    <mergeCell ref="G7:H7"/>
    <mergeCell ref="I7:J7"/>
    <mergeCell ref="K7:L7"/>
    <mergeCell ref="M7:N7"/>
    <mergeCell ref="E9:F9"/>
    <mergeCell ref="G9:H9"/>
    <mergeCell ref="I9:J9"/>
    <mergeCell ref="K9:L9"/>
    <mergeCell ref="M9:N9"/>
    <mergeCell ref="E10:F10"/>
    <mergeCell ref="G10:H10"/>
    <mergeCell ref="I10:J10"/>
    <mergeCell ref="K10:L10"/>
    <mergeCell ref="M10:N10"/>
    <mergeCell ref="E11:F11"/>
    <mergeCell ref="G11:H11"/>
    <mergeCell ref="I11:J11"/>
    <mergeCell ref="K11:L11"/>
    <mergeCell ref="M11:N11"/>
    <mergeCell ref="E12:F12"/>
    <mergeCell ref="G12:H12"/>
    <mergeCell ref="I12:J12"/>
    <mergeCell ref="K12:L12"/>
    <mergeCell ref="M12:N12"/>
    <mergeCell ref="M15:N15"/>
    <mergeCell ref="E16:F16"/>
    <mergeCell ref="G16:H16"/>
    <mergeCell ref="I16:J16"/>
    <mergeCell ref="K16:L16"/>
    <mergeCell ref="M16:N16"/>
    <mergeCell ref="E13:F13"/>
    <mergeCell ref="G13:H13"/>
    <mergeCell ref="I13:J13"/>
    <mergeCell ref="K13:L13"/>
    <mergeCell ref="M13:N13"/>
    <mergeCell ref="E14:F14"/>
    <mergeCell ref="G14:H14"/>
    <mergeCell ref="I14:J14"/>
    <mergeCell ref="K14:L14"/>
    <mergeCell ref="M14:N14"/>
    <mergeCell ref="C18:D18"/>
    <mergeCell ref="E18:F18"/>
    <mergeCell ref="G18:H18"/>
    <mergeCell ref="I18:J18"/>
    <mergeCell ref="K18:L18"/>
    <mergeCell ref="E15:F15"/>
    <mergeCell ref="G15:H15"/>
    <mergeCell ref="I15:J15"/>
    <mergeCell ref="K15:L15"/>
    <mergeCell ref="M18:N18"/>
    <mergeCell ref="E19:F19"/>
    <mergeCell ref="G19:H19"/>
    <mergeCell ref="I19:J19"/>
    <mergeCell ref="K19:L19"/>
    <mergeCell ref="M19:N19"/>
    <mergeCell ref="E17:F17"/>
    <mergeCell ref="G17:H17"/>
    <mergeCell ref="I17:J17"/>
    <mergeCell ref="K17:L17"/>
    <mergeCell ref="M17:N17"/>
    <mergeCell ref="E20:F20"/>
    <mergeCell ref="G20:H20"/>
    <mergeCell ref="I20:J20"/>
    <mergeCell ref="K20:L20"/>
    <mergeCell ref="M20:N20"/>
    <mergeCell ref="E21:F21"/>
    <mergeCell ref="G21:H21"/>
    <mergeCell ref="I21:J21"/>
    <mergeCell ref="K21:L21"/>
    <mergeCell ref="M21:N21"/>
    <mergeCell ref="E22:F22"/>
    <mergeCell ref="G22:H22"/>
    <mergeCell ref="I22:J22"/>
    <mergeCell ref="K22:L22"/>
    <mergeCell ref="M22:N22"/>
    <mergeCell ref="E23:F23"/>
    <mergeCell ref="G23:H23"/>
    <mergeCell ref="I23:J23"/>
    <mergeCell ref="K23:L23"/>
    <mergeCell ref="M23:N23"/>
    <mergeCell ref="E24:F24"/>
    <mergeCell ref="G24:H24"/>
    <mergeCell ref="I24:J24"/>
    <mergeCell ref="K24:L24"/>
    <mergeCell ref="M24:N24"/>
    <mergeCell ref="E25:F25"/>
    <mergeCell ref="G25:H25"/>
    <mergeCell ref="I25:J25"/>
    <mergeCell ref="K25:L25"/>
    <mergeCell ref="M25:N25"/>
    <mergeCell ref="E26:F26"/>
    <mergeCell ref="G26:H26"/>
    <mergeCell ref="I26:J26"/>
    <mergeCell ref="K26:L26"/>
    <mergeCell ref="M26:N26"/>
    <mergeCell ref="E27:F27"/>
    <mergeCell ref="G27:H27"/>
    <mergeCell ref="I27:J27"/>
    <mergeCell ref="K27:L27"/>
    <mergeCell ref="M27:N27"/>
    <mergeCell ref="E28:F28"/>
    <mergeCell ref="G28:H28"/>
    <mergeCell ref="I28:J28"/>
    <mergeCell ref="K28:L28"/>
    <mergeCell ref="M28:N28"/>
    <mergeCell ref="E29:F29"/>
    <mergeCell ref="G29:H29"/>
    <mergeCell ref="I29:J29"/>
    <mergeCell ref="K29:L29"/>
    <mergeCell ref="M29:N29"/>
    <mergeCell ref="C32:D32"/>
    <mergeCell ref="E32:F32"/>
    <mergeCell ref="G32:H32"/>
    <mergeCell ref="I32:J32"/>
    <mergeCell ref="K32:L32"/>
    <mergeCell ref="M32:N32"/>
    <mergeCell ref="E30:F30"/>
    <mergeCell ref="G30:H30"/>
    <mergeCell ref="I30:J30"/>
    <mergeCell ref="K30:L30"/>
    <mergeCell ref="M30:N30"/>
    <mergeCell ref="E31:F31"/>
    <mergeCell ref="G31:H31"/>
    <mergeCell ref="I31:J31"/>
    <mergeCell ref="K31:L31"/>
    <mergeCell ref="M31:N31"/>
    <mergeCell ref="E35:F35"/>
    <mergeCell ref="G35:H35"/>
    <mergeCell ref="I35:J35"/>
    <mergeCell ref="K35:L35"/>
    <mergeCell ref="M35:N35"/>
    <mergeCell ref="M36:N36"/>
    <mergeCell ref="E33:F33"/>
    <mergeCell ref="G33:H33"/>
    <mergeCell ref="I33:J33"/>
    <mergeCell ref="K33:L33"/>
    <mergeCell ref="M33:N33"/>
    <mergeCell ref="E34:F34"/>
    <mergeCell ref="G34:H34"/>
    <mergeCell ref="I34:J34"/>
    <mergeCell ref="K34:L34"/>
    <mergeCell ref="M34:N34"/>
    <mergeCell ref="C41:D41"/>
    <mergeCell ref="E41:F41"/>
    <mergeCell ref="G41:H41"/>
    <mergeCell ref="I41:J41"/>
    <mergeCell ref="K41:L41"/>
    <mergeCell ref="M41:N41"/>
    <mergeCell ref="C38:D39"/>
    <mergeCell ref="E40:F40"/>
    <mergeCell ref="G40:H40"/>
    <mergeCell ref="I40:J40"/>
    <mergeCell ref="K40:L40"/>
    <mergeCell ref="M40:N40"/>
    <mergeCell ref="E42:F42"/>
    <mergeCell ref="G42:H42"/>
    <mergeCell ref="I42:J42"/>
    <mergeCell ref="K42:L42"/>
    <mergeCell ref="M42:N42"/>
    <mergeCell ref="E43:F43"/>
    <mergeCell ref="G43:H43"/>
    <mergeCell ref="I43:J43"/>
    <mergeCell ref="K43:L43"/>
    <mergeCell ref="M43:N43"/>
    <mergeCell ref="E44:F44"/>
    <mergeCell ref="G44:H44"/>
    <mergeCell ref="I44:J44"/>
    <mergeCell ref="K44:L44"/>
    <mergeCell ref="M44:N44"/>
    <mergeCell ref="E45:F45"/>
    <mergeCell ref="G45:H45"/>
    <mergeCell ref="I45:J45"/>
    <mergeCell ref="K45:L45"/>
    <mergeCell ref="M45:N45"/>
    <mergeCell ref="E46:F46"/>
    <mergeCell ref="G46:H46"/>
    <mergeCell ref="I46:J46"/>
    <mergeCell ref="K46:L46"/>
    <mergeCell ref="M46:N46"/>
    <mergeCell ref="E47:F47"/>
    <mergeCell ref="G47:H47"/>
    <mergeCell ref="I47:J47"/>
    <mergeCell ref="K47:L47"/>
    <mergeCell ref="M47:N47"/>
    <mergeCell ref="E48:F48"/>
    <mergeCell ref="G48:H48"/>
    <mergeCell ref="I48:J48"/>
    <mergeCell ref="K48:L48"/>
    <mergeCell ref="M48:N48"/>
    <mergeCell ref="E49:F49"/>
    <mergeCell ref="G49:H49"/>
    <mergeCell ref="I49:J49"/>
    <mergeCell ref="K49:L49"/>
    <mergeCell ref="M49:N49"/>
    <mergeCell ref="E50:F50"/>
    <mergeCell ref="G50:H50"/>
    <mergeCell ref="I50:J50"/>
    <mergeCell ref="K50:L50"/>
    <mergeCell ref="M50:N50"/>
    <mergeCell ref="E51:F51"/>
    <mergeCell ref="G51:H51"/>
    <mergeCell ref="I51:J51"/>
    <mergeCell ref="K51:L51"/>
    <mergeCell ref="M51:N51"/>
    <mergeCell ref="E52:F52"/>
    <mergeCell ref="G52:H52"/>
    <mergeCell ref="I52:J52"/>
    <mergeCell ref="K52:L52"/>
    <mergeCell ref="M52:N52"/>
    <mergeCell ref="E53:F53"/>
    <mergeCell ref="G53:H53"/>
    <mergeCell ref="I53:J53"/>
    <mergeCell ref="K53:L53"/>
    <mergeCell ref="M53:N53"/>
    <mergeCell ref="E54:F54"/>
    <mergeCell ref="G54:H54"/>
    <mergeCell ref="I54:J54"/>
    <mergeCell ref="K54:L54"/>
    <mergeCell ref="M54:N54"/>
    <mergeCell ref="E55:F55"/>
    <mergeCell ref="G55:H55"/>
    <mergeCell ref="I55:J55"/>
    <mergeCell ref="K55:L55"/>
    <mergeCell ref="M55:N55"/>
    <mergeCell ref="E56:F56"/>
    <mergeCell ref="G56:H56"/>
    <mergeCell ref="I56:J56"/>
    <mergeCell ref="K56:L56"/>
    <mergeCell ref="M56:N56"/>
    <mergeCell ref="E57:F57"/>
    <mergeCell ref="G57:H57"/>
    <mergeCell ref="I57:J57"/>
    <mergeCell ref="K57:L57"/>
    <mergeCell ref="M57:N57"/>
    <mergeCell ref="E58:F58"/>
    <mergeCell ref="G58:H58"/>
    <mergeCell ref="I58:J58"/>
    <mergeCell ref="K58:L58"/>
    <mergeCell ref="M58:N58"/>
    <mergeCell ref="E59:F59"/>
    <mergeCell ref="G59:H59"/>
    <mergeCell ref="I59:J59"/>
    <mergeCell ref="K59:L59"/>
    <mergeCell ref="M59:N59"/>
    <mergeCell ref="E60:F60"/>
    <mergeCell ref="G60:H60"/>
    <mergeCell ref="I60:J60"/>
    <mergeCell ref="K60:L60"/>
    <mergeCell ref="M60:N60"/>
    <mergeCell ref="E61:F61"/>
    <mergeCell ref="G61:H61"/>
    <mergeCell ref="I61:J61"/>
    <mergeCell ref="K61:L61"/>
    <mergeCell ref="M61:N61"/>
    <mergeCell ref="C67:D67"/>
    <mergeCell ref="E64:F64"/>
    <mergeCell ref="G64:H64"/>
    <mergeCell ref="I64:J64"/>
    <mergeCell ref="K64:L64"/>
    <mergeCell ref="M64:N64"/>
    <mergeCell ref="E66:N66"/>
    <mergeCell ref="E62:F62"/>
    <mergeCell ref="G62:H62"/>
    <mergeCell ref="I62:J62"/>
    <mergeCell ref="K62:L62"/>
    <mergeCell ref="M62:N62"/>
    <mergeCell ref="E63:F63"/>
    <mergeCell ref="G63:H63"/>
    <mergeCell ref="I63:J63"/>
    <mergeCell ref="K63:L63"/>
    <mergeCell ref="M63:N63"/>
  </mergeCells>
  <conditionalFormatting sqref="E7:N7 E40:N40">
    <cfRule type="cellIs" dxfId="18" priority="1" operator="equal">
      <formula>"1.º trimestre"</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lha5">
    <tabColor theme="5"/>
  </sheetPr>
  <dimension ref="A1:S62"/>
  <sheetViews>
    <sheetView zoomScaleNormal="100" workbookViewId="0"/>
  </sheetViews>
  <sheetFormatPr defaultRowHeight="12.75" x14ac:dyDescent="0.2"/>
  <cols>
    <col min="1" max="1" width="1" style="114" customWidth="1"/>
    <col min="2" max="2" width="2.5703125" style="114" customWidth="1"/>
    <col min="3" max="3" width="1" style="114" customWidth="1"/>
    <col min="4" max="4" width="24.7109375" style="114" customWidth="1"/>
    <col min="5" max="17" width="5.42578125" style="114" customWidth="1"/>
    <col min="18" max="18" width="2.5703125" style="114" customWidth="1"/>
    <col min="19" max="19" width="1" style="114" customWidth="1"/>
    <col min="20" max="16384" width="9.140625" style="114"/>
  </cols>
  <sheetData>
    <row r="1" spans="1:19" ht="13.5" customHeight="1" x14ac:dyDescent="0.2">
      <c r="A1" s="113"/>
      <c r="B1" s="1533" t="s">
        <v>409</v>
      </c>
      <c r="C1" s="1533"/>
      <c r="D1" s="1533"/>
      <c r="E1" s="115"/>
      <c r="F1" s="115"/>
      <c r="G1" s="115"/>
      <c r="H1" s="115"/>
      <c r="I1" s="115"/>
      <c r="J1" s="115"/>
      <c r="K1" s="115"/>
      <c r="L1" s="115"/>
      <c r="M1" s="115"/>
      <c r="N1" s="115"/>
      <c r="O1" s="115"/>
      <c r="P1" s="115"/>
      <c r="Q1" s="115"/>
      <c r="R1" s="115"/>
      <c r="S1" s="113"/>
    </row>
    <row r="2" spans="1:19" ht="6" customHeight="1" x14ac:dyDescent="0.2">
      <c r="A2" s="113"/>
      <c r="B2" s="536"/>
      <c r="C2" s="536"/>
      <c r="D2" s="536"/>
      <c r="E2" s="203"/>
      <c r="F2" s="203"/>
      <c r="G2" s="203"/>
      <c r="H2" s="203"/>
      <c r="I2" s="203"/>
      <c r="J2" s="203"/>
      <c r="K2" s="203"/>
      <c r="L2" s="203"/>
      <c r="M2" s="203"/>
      <c r="N2" s="203"/>
      <c r="O2" s="203"/>
      <c r="P2" s="203"/>
      <c r="Q2" s="203"/>
      <c r="R2" s="204"/>
      <c r="S2" s="115"/>
    </row>
    <row r="3" spans="1:19" ht="10.5" customHeight="1" thickBot="1" x14ac:dyDescent="0.25">
      <c r="A3" s="113"/>
      <c r="B3" s="115"/>
      <c r="C3" s="115"/>
      <c r="D3" s="115"/>
      <c r="E3" s="507"/>
      <c r="F3" s="507"/>
      <c r="G3" s="115"/>
      <c r="H3" s="115"/>
      <c r="I3" s="115"/>
      <c r="J3" s="115"/>
      <c r="K3" s="115"/>
      <c r="L3" s="115"/>
      <c r="M3" s="115"/>
      <c r="N3" s="115"/>
      <c r="O3" s="115"/>
      <c r="P3" s="507"/>
      <c r="Q3" s="507" t="s">
        <v>70</v>
      </c>
      <c r="R3" s="205"/>
      <c r="S3" s="115"/>
    </row>
    <row r="4" spans="1:19" ht="13.5" customHeight="1" thickBot="1" x14ac:dyDescent="0.25">
      <c r="A4" s="113"/>
      <c r="B4" s="115"/>
      <c r="C4" s="355" t="s">
        <v>410</v>
      </c>
      <c r="D4" s="359"/>
      <c r="E4" s="360"/>
      <c r="F4" s="360"/>
      <c r="G4" s="360"/>
      <c r="H4" s="360"/>
      <c r="I4" s="360"/>
      <c r="J4" s="360"/>
      <c r="K4" s="360"/>
      <c r="L4" s="360"/>
      <c r="M4" s="360"/>
      <c r="N4" s="360"/>
      <c r="O4" s="360"/>
      <c r="P4" s="360"/>
      <c r="Q4" s="361"/>
      <c r="R4" s="205"/>
      <c r="S4" s="115"/>
    </row>
    <row r="5" spans="1:19" ht="12" customHeight="1" x14ac:dyDescent="0.2">
      <c r="A5" s="113"/>
      <c r="B5" s="115"/>
      <c r="C5" s="863" t="s">
        <v>78</v>
      </c>
      <c r="D5" s="863"/>
      <c r="E5" s="160"/>
      <c r="F5" s="160"/>
      <c r="G5" s="160"/>
      <c r="H5" s="160"/>
      <c r="I5" s="160"/>
      <c r="J5" s="160"/>
      <c r="K5" s="160"/>
      <c r="L5" s="160"/>
      <c r="M5" s="160"/>
      <c r="N5" s="160"/>
      <c r="O5" s="160"/>
      <c r="P5" s="160"/>
      <c r="Q5" s="160"/>
      <c r="R5" s="205"/>
      <c r="S5" s="115"/>
    </row>
    <row r="6" spans="1:19" s="74" customFormat="1" ht="13.5" customHeight="1" x14ac:dyDescent="0.2">
      <c r="A6" s="140"/>
      <c r="B6" s="149"/>
      <c r="C6" s="1528" t="s">
        <v>128</v>
      </c>
      <c r="D6" s="1529"/>
      <c r="E6" s="1529"/>
      <c r="F6" s="1529"/>
      <c r="G6" s="1529"/>
      <c r="H6" s="1529"/>
      <c r="I6" s="1529"/>
      <c r="J6" s="1529"/>
      <c r="K6" s="1529"/>
      <c r="L6" s="1529"/>
      <c r="M6" s="1529"/>
      <c r="N6" s="1529"/>
      <c r="O6" s="1529"/>
      <c r="P6" s="1529"/>
      <c r="Q6" s="1530"/>
      <c r="R6" s="205"/>
      <c r="S6" s="2"/>
    </row>
    <row r="7" spans="1:19" s="74" customFormat="1" ht="3.75" customHeight="1" x14ac:dyDescent="0.2">
      <c r="A7" s="140"/>
      <c r="B7" s="149"/>
      <c r="C7" s="864"/>
      <c r="D7" s="864"/>
      <c r="E7" s="865"/>
      <c r="F7" s="865"/>
      <c r="G7" s="865"/>
      <c r="H7" s="865"/>
      <c r="I7" s="865"/>
      <c r="J7" s="865"/>
      <c r="K7" s="865"/>
      <c r="L7" s="865"/>
      <c r="M7" s="865"/>
      <c r="N7" s="865"/>
      <c r="O7" s="865"/>
      <c r="P7" s="865"/>
      <c r="Q7" s="865"/>
      <c r="R7" s="205"/>
      <c r="S7" s="2"/>
    </row>
    <row r="8" spans="1:19" s="74" customFormat="1" ht="13.5" customHeight="1" x14ac:dyDescent="0.2">
      <c r="A8" s="140"/>
      <c r="B8" s="149"/>
      <c r="C8" s="865"/>
      <c r="D8" s="865"/>
      <c r="E8" s="1535">
        <v>2015</v>
      </c>
      <c r="F8" s="1535"/>
      <c r="G8" s="1535"/>
      <c r="H8" s="1535"/>
      <c r="I8" s="1536">
        <v>2016</v>
      </c>
      <c r="J8" s="1536"/>
      <c r="K8" s="1536"/>
      <c r="L8" s="1536"/>
      <c r="M8" s="1536"/>
      <c r="N8" s="1536"/>
      <c r="O8" s="1536"/>
      <c r="P8" s="1536"/>
      <c r="Q8" s="1536"/>
      <c r="R8" s="205"/>
      <c r="S8" s="2"/>
    </row>
    <row r="9" spans="1:19" ht="12.75" customHeight="1" x14ac:dyDescent="0.2">
      <c r="A9" s="113"/>
      <c r="B9" s="115"/>
      <c r="C9" s="1534"/>
      <c r="D9" s="1534"/>
      <c r="E9" s="656" t="s">
        <v>97</v>
      </c>
      <c r="F9" s="656" t="s">
        <v>96</v>
      </c>
      <c r="G9" s="656" t="s">
        <v>95</v>
      </c>
      <c r="H9" s="656" t="s">
        <v>94</v>
      </c>
      <c r="I9" s="656" t="s">
        <v>93</v>
      </c>
      <c r="J9" s="656" t="s">
        <v>104</v>
      </c>
      <c r="K9" s="656" t="s">
        <v>103</v>
      </c>
      <c r="L9" s="656" t="s">
        <v>102</v>
      </c>
      <c r="M9" s="656" t="s">
        <v>101</v>
      </c>
      <c r="N9" s="656" t="s">
        <v>100</v>
      </c>
      <c r="O9" s="656" t="s">
        <v>99</v>
      </c>
      <c r="P9" s="656" t="s">
        <v>98</v>
      </c>
      <c r="Q9" s="656" t="s">
        <v>97</v>
      </c>
      <c r="R9" s="205"/>
      <c r="S9" s="115"/>
    </row>
    <row r="10" spans="1:19" ht="3.75" customHeight="1" x14ac:dyDescent="0.2">
      <c r="A10" s="113"/>
      <c r="B10" s="115"/>
      <c r="C10" s="823"/>
      <c r="D10" s="823"/>
      <c r="E10" s="820"/>
      <c r="F10" s="820"/>
      <c r="G10" s="820"/>
      <c r="H10" s="820"/>
      <c r="I10" s="820"/>
      <c r="J10" s="820"/>
      <c r="K10" s="820"/>
      <c r="L10" s="820"/>
      <c r="M10" s="820"/>
      <c r="N10" s="820"/>
      <c r="O10" s="820"/>
      <c r="P10" s="820"/>
      <c r="Q10" s="820"/>
      <c r="R10" s="205"/>
      <c r="S10" s="115"/>
    </row>
    <row r="11" spans="1:19" ht="13.5" customHeight="1" x14ac:dyDescent="0.2">
      <c r="A11" s="113"/>
      <c r="B11" s="115"/>
      <c r="C11" s="1531" t="s">
        <v>394</v>
      </c>
      <c r="D11" s="1532"/>
      <c r="E11" s="821"/>
      <c r="F11" s="821"/>
      <c r="G11" s="821"/>
      <c r="H11" s="821"/>
      <c r="I11" s="821"/>
      <c r="J11" s="821"/>
      <c r="K11" s="821"/>
      <c r="L11" s="821"/>
      <c r="M11" s="821"/>
      <c r="N11" s="821"/>
      <c r="O11" s="821"/>
      <c r="P11" s="821"/>
      <c r="Q11" s="821"/>
      <c r="R11" s="205"/>
      <c r="S11" s="115"/>
    </row>
    <row r="12" spans="1:19" s="148" customFormat="1" ht="13.5" customHeight="1" x14ac:dyDescent="0.2">
      <c r="A12" s="140"/>
      <c r="B12" s="149"/>
      <c r="D12" s="869" t="s">
        <v>68</v>
      </c>
      <c r="E12" s="824">
        <v>77</v>
      </c>
      <c r="F12" s="824">
        <v>75</v>
      </c>
      <c r="G12" s="824">
        <v>82</v>
      </c>
      <c r="H12" s="824">
        <v>89</v>
      </c>
      <c r="I12" s="824">
        <v>82</v>
      </c>
      <c r="J12" s="824">
        <v>99</v>
      </c>
      <c r="K12" s="824">
        <v>90</v>
      </c>
      <c r="L12" s="824">
        <v>84</v>
      </c>
      <c r="M12" s="824">
        <v>70</v>
      </c>
      <c r="N12" s="824">
        <v>72</v>
      </c>
      <c r="O12" s="824">
        <v>67</v>
      </c>
      <c r="P12" s="824">
        <v>51</v>
      </c>
      <c r="Q12" s="824">
        <v>64</v>
      </c>
      <c r="R12" s="205"/>
      <c r="S12" s="115"/>
    </row>
    <row r="13" spans="1:19" s="137" customFormat="1" ht="18.75" customHeight="1" x14ac:dyDescent="0.2">
      <c r="A13" s="140"/>
      <c r="B13" s="149"/>
      <c r="C13" s="535"/>
      <c r="D13" s="206"/>
      <c r="E13" s="142"/>
      <c r="F13" s="142"/>
      <c r="G13" s="142"/>
      <c r="H13" s="142"/>
      <c r="I13" s="142"/>
      <c r="J13" s="142"/>
      <c r="K13" s="142"/>
      <c r="L13" s="142"/>
      <c r="M13" s="142"/>
      <c r="N13" s="142"/>
      <c r="O13" s="142"/>
      <c r="P13" s="142"/>
      <c r="Q13" s="142"/>
      <c r="R13" s="205"/>
      <c r="S13" s="115"/>
    </row>
    <row r="14" spans="1:19" s="137" customFormat="1" ht="13.5" customHeight="1" x14ac:dyDescent="0.2">
      <c r="A14" s="140"/>
      <c r="B14" s="149"/>
      <c r="C14" s="1531" t="s">
        <v>146</v>
      </c>
      <c r="D14" s="1532"/>
      <c r="E14" s="142"/>
      <c r="F14" s="142"/>
      <c r="G14" s="142"/>
      <c r="H14" s="142"/>
      <c r="I14" s="142"/>
      <c r="J14" s="142"/>
      <c r="K14" s="142"/>
      <c r="L14" s="142"/>
      <c r="M14" s="142"/>
      <c r="N14" s="142"/>
      <c r="O14" s="142"/>
      <c r="P14" s="142"/>
      <c r="Q14" s="142"/>
      <c r="R14" s="205"/>
      <c r="S14" s="115"/>
    </row>
    <row r="15" spans="1:19" s="144" customFormat="1" ht="13.5" customHeight="1" x14ac:dyDescent="0.2">
      <c r="A15" s="140"/>
      <c r="B15" s="149"/>
      <c r="D15" s="869" t="s">
        <v>68</v>
      </c>
      <c r="E15" s="857">
        <v>423</v>
      </c>
      <c r="F15" s="857">
        <v>800</v>
      </c>
      <c r="G15" s="857">
        <v>1171</v>
      </c>
      <c r="H15" s="857">
        <v>1614</v>
      </c>
      <c r="I15" s="857">
        <v>1428</v>
      </c>
      <c r="J15" s="857">
        <v>1549</v>
      </c>
      <c r="K15" s="857">
        <v>1313</v>
      </c>
      <c r="L15" s="857">
        <v>1226</v>
      </c>
      <c r="M15" s="857">
        <v>885</v>
      </c>
      <c r="N15" s="857">
        <v>1135</v>
      </c>
      <c r="O15" s="857">
        <v>822</v>
      </c>
      <c r="P15" s="857">
        <v>794</v>
      </c>
      <c r="Q15" s="857">
        <v>857</v>
      </c>
      <c r="R15" s="208"/>
      <c r="S15" s="138"/>
    </row>
    <row r="16" spans="1:19" s="119" customFormat="1" ht="26.25" customHeight="1" x14ac:dyDescent="0.2">
      <c r="A16" s="885"/>
      <c r="B16" s="118"/>
      <c r="C16" s="886"/>
      <c r="D16" s="887" t="s">
        <v>689</v>
      </c>
      <c r="E16" s="888">
        <v>259</v>
      </c>
      <c r="F16" s="888">
        <v>630</v>
      </c>
      <c r="G16" s="888">
        <v>948</v>
      </c>
      <c r="H16" s="888">
        <v>1040</v>
      </c>
      <c r="I16" s="888">
        <v>851</v>
      </c>
      <c r="J16" s="888">
        <v>957</v>
      </c>
      <c r="K16" s="888">
        <v>820</v>
      </c>
      <c r="L16" s="888">
        <v>673</v>
      </c>
      <c r="M16" s="888">
        <v>514</v>
      </c>
      <c r="N16" s="888">
        <v>533</v>
      </c>
      <c r="O16" s="888">
        <v>404</v>
      </c>
      <c r="P16" s="888">
        <v>533</v>
      </c>
      <c r="Q16" s="888">
        <v>571</v>
      </c>
      <c r="R16" s="883"/>
      <c r="S16" s="118"/>
    </row>
    <row r="17" spans="1:19" s="137" customFormat="1" ht="18.75" customHeight="1" x14ac:dyDescent="0.2">
      <c r="A17" s="140"/>
      <c r="B17" s="136"/>
      <c r="C17" s="535" t="s">
        <v>237</v>
      </c>
      <c r="D17" s="889" t="s">
        <v>690</v>
      </c>
      <c r="E17" s="878">
        <v>164</v>
      </c>
      <c r="F17" s="878">
        <v>170</v>
      </c>
      <c r="G17" s="878">
        <v>223</v>
      </c>
      <c r="H17" s="878">
        <v>574</v>
      </c>
      <c r="I17" s="878">
        <v>577</v>
      </c>
      <c r="J17" s="878">
        <v>592</v>
      </c>
      <c r="K17" s="878">
        <v>493</v>
      </c>
      <c r="L17" s="878">
        <v>553</v>
      </c>
      <c r="M17" s="878">
        <v>371</v>
      </c>
      <c r="N17" s="878">
        <v>602</v>
      </c>
      <c r="O17" s="878">
        <v>418</v>
      </c>
      <c r="P17" s="878">
        <v>261</v>
      </c>
      <c r="Q17" s="878">
        <v>286</v>
      </c>
      <c r="R17" s="205"/>
      <c r="S17" s="115"/>
    </row>
    <row r="18" spans="1:19" s="137" customFormat="1" x14ac:dyDescent="0.2">
      <c r="A18" s="140"/>
      <c r="B18" s="136"/>
      <c r="C18" s="535"/>
      <c r="D18" s="209"/>
      <c r="E18" s="142"/>
      <c r="F18" s="142"/>
      <c r="G18" s="142"/>
      <c r="H18" s="142"/>
      <c r="I18" s="142"/>
      <c r="J18" s="142"/>
      <c r="K18" s="142"/>
      <c r="L18" s="142"/>
      <c r="M18" s="142"/>
      <c r="N18" s="142"/>
      <c r="O18" s="142"/>
      <c r="P18" s="142"/>
      <c r="Q18" s="142"/>
      <c r="R18" s="205"/>
      <c r="S18" s="115"/>
    </row>
    <row r="19" spans="1:19" s="137" customFormat="1" ht="13.5" customHeight="1" x14ac:dyDescent="0.2">
      <c r="A19" s="140"/>
      <c r="B19" s="136"/>
      <c r="C19" s="535"/>
      <c r="D19" s="209"/>
      <c r="E19" s="132"/>
      <c r="F19" s="132"/>
      <c r="G19" s="132"/>
      <c r="H19" s="132"/>
      <c r="I19" s="132"/>
      <c r="J19" s="132"/>
      <c r="K19" s="132"/>
      <c r="L19" s="132"/>
      <c r="M19" s="132"/>
      <c r="N19" s="132"/>
      <c r="O19" s="132"/>
      <c r="P19" s="132"/>
      <c r="Q19" s="132"/>
      <c r="R19" s="205"/>
      <c r="S19" s="115"/>
    </row>
    <row r="20" spans="1:19" s="137" customFormat="1" ht="13.5" customHeight="1" x14ac:dyDescent="0.2">
      <c r="A20" s="140"/>
      <c r="B20" s="136"/>
      <c r="C20" s="535"/>
      <c r="D20" s="444"/>
      <c r="E20" s="143"/>
      <c r="F20" s="143"/>
      <c r="G20" s="143"/>
      <c r="H20" s="143"/>
      <c r="I20" s="143"/>
      <c r="J20" s="143"/>
      <c r="K20" s="143"/>
      <c r="L20" s="143"/>
      <c r="M20" s="143"/>
      <c r="N20" s="143"/>
      <c r="O20" s="143"/>
      <c r="P20" s="143"/>
      <c r="Q20" s="143"/>
      <c r="R20" s="205"/>
      <c r="S20" s="115"/>
    </row>
    <row r="21" spans="1:19" s="137" customFormat="1" ht="13.5" customHeight="1" x14ac:dyDescent="0.2">
      <c r="A21" s="140"/>
      <c r="B21" s="136"/>
      <c r="C21" s="535"/>
      <c r="D21" s="444"/>
      <c r="E21" s="143"/>
      <c r="F21" s="143"/>
      <c r="G21" s="143"/>
      <c r="H21" s="143"/>
      <c r="I21" s="143"/>
      <c r="J21" s="143"/>
      <c r="K21" s="143"/>
      <c r="L21" s="143"/>
      <c r="M21" s="143"/>
      <c r="N21" s="143"/>
      <c r="O21" s="143"/>
      <c r="P21" s="143"/>
      <c r="Q21" s="143"/>
      <c r="R21" s="205"/>
      <c r="S21" s="115"/>
    </row>
    <row r="22" spans="1:19" s="137" customFormat="1" ht="13.5" customHeight="1" x14ac:dyDescent="0.2">
      <c r="A22" s="135"/>
      <c r="B22" s="136"/>
      <c r="C22" s="535"/>
      <c r="D22" s="444"/>
      <c r="E22" s="143"/>
      <c r="F22" s="143"/>
      <c r="G22" s="143"/>
      <c r="H22" s="143"/>
      <c r="I22" s="143"/>
      <c r="J22" s="143"/>
      <c r="K22" s="143"/>
      <c r="L22" s="143"/>
      <c r="M22" s="143"/>
      <c r="N22" s="143"/>
      <c r="O22" s="143"/>
      <c r="P22" s="143"/>
      <c r="Q22" s="143"/>
      <c r="R22" s="205"/>
      <c r="S22" s="115"/>
    </row>
    <row r="23" spans="1:19" s="137" customFormat="1" ht="13.5" customHeight="1" x14ac:dyDescent="0.2">
      <c r="A23" s="135"/>
      <c r="B23" s="136"/>
      <c r="C23" s="535"/>
      <c r="D23" s="444"/>
      <c r="E23" s="143"/>
      <c r="F23" s="143"/>
      <c r="G23" s="143"/>
      <c r="H23" s="143"/>
      <c r="I23" s="143"/>
      <c r="J23" s="143"/>
      <c r="K23" s="143"/>
      <c r="L23" s="143"/>
      <c r="M23" s="143"/>
      <c r="N23" s="143"/>
      <c r="O23" s="143"/>
      <c r="P23" s="143"/>
      <c r="Q23" s="143"/>
      <c r="R23" s="205"/>
      <c r="S23" s="115"/>
    </row>
    <row r="24" spans="1:19" s="137" customFormat="1" ht="13.5" customHeight="1" x14ac:dyDescent="0.2">
      <c r="A24" s="135"/>
      <c r="B24" s="136"/>
      <c r="C24" s="535"/>
      <c r="D24" s="444"/>
      <c r="E24" s="143"/>
      <c r="F24" s="143"/>
      <c r="G24" s="143"/>
      <c r="H24" s="143"/>
      <c r="I24" s="143"/>
      <c r="J24" s="143"/>
      <c r="K24" s="143"/>
      <c r="L24" s="143"/>
      <c r="M24" s="143"/>
      <c r="N24" s="143"/>
      <c r="O24" s="143"/>
      <c r="P24" s="143"/>
      <c r="Q24" s="143"/>
      <c r="R24" s="205"/>
      <c r="S24" s="115"/>
    </row>
    <row r="25" spans="1:19" s="137" customFormat="1" ht="13.5" customHeight="1" x14ac:dyDescent="0.2">
      <c r="A25" s="135"/>
      <c r="B25" s="136"/>
      <c r="C25" s="535"/>
      <c r="D25" s="444"/>
      <c r="E25" s="143"/>
      <c r="F25" s="143"/>
      <c r="G25" s="143"/>
      <c r="H25" s="143"/>
      <c r="I25" s="143"/>
      <c r="J25" s="143"/>
      <c r="K25" s="143"/>
      <c r="L25" s="143"/>
      <c r="M25" s="143"/>
      <c r="N25" s="143"/>
      <c r="O25" s="143"/>
      <c r="P25" s="143"/>
      <c r="Q25" s="143"/>
      <c r="R25" s="205"/>
      <c r="S25" s="115"/>
    </row>
    <row r="26" spans="1:19" s="144" customFormat="1" ht="13.5" customHeight="1" x14ac:dyDescent="0.2">
      <c r="A26" s="145"/>
      <c r="B26" s="146"/>
      <c r="C26" s="445"/>
      <c r="D26" s="207"/>
      <c r="E26" s="147"/>
      <c r="F26" s="147"/>
      <c r="G26" s="147"/>
      <c r="H26" s="147"/>
      <c r="I26" s="147"/>
      <c r="J26" s="147"/>
      <c r="K26" s="147"/>
      <c r="L26" s="147"/>
      <c r="M26" s="147"/>
      <c r="N26" s="147"/>
      <c r="O26" s="147"/>
      <c r="P26" s="147"/>
      <c r="Q26" s="147"/>
      <c r="R26" s="208"/>
      <c r="S26" s="138"/>
    </row>
    <row r="27" spans="1:19" ht="13.5" customHeight="1" x14ac:dyDescent="0.2">
      <c r="A27" s="113"/>
      <c r="B27" s="115"/>
      <c r="C27" s="535"/>
      <c r="D27" s="116"/>
      <c r="E27" s="143"/>
      <c r="F27" s="143"/>
      <c r="G27" s="143"/>
      <c r="H27" s="143"/>
      <c r="I27" s="143"/>
      <c r="J27" s="143"/>
      <c r="K27" s="143"/>
      <c r="L27" s="143"/>
      <c r="M27" s="143"/>
      <c r="N27" s="143"/>
      <c r="O27" s="143"/>
      <c r="P27" s="143"/>
      <c r="Q27" s="143"/>
      <c r="R27" s="205"/>
      <c r="S27" s="115"/>
    </row>
    <row r="28" spans="1:19" s="137" customFormat="1" ht="13.5" customHeight="1" x14ac:dyDescent="0.2">
      <c r="A28" s="135"/>
      <c r="B28" s="136"/>
      <c r="C28" s="535"/>
      <c r="D28" s="116"/>
      <c r="E28" s="143"/>
      <c r="F28" s="143"/>
      <c r="G28" s="143"/>
      <c r="H28" s="143"/>
      <c r="I28" s="143"/>
      <c r="J28" s="143"/>
      <c r="K28" s="143"/>
      <c r="L28" s="143"/>
      <c r="M28" s="143"/>
      <c r="N28" s="143"/>
      <c r="O28" s="143"/>
      <c r="P28" s="143"/>
      <c r="Q28" s="143"/>
      <c r="R28" s="205"/>
      <c r="S28" s="115"/>
    </row>
    <row r="29" spans="1:19" s="137" customFormat="1" ht="13.5" customHeight="1" x14ac:dyDescent="0.2">
      <c r="A29" s="135"/>
      <c r="B29" s="136"/>
      <c r="C29" s="535"/>
      <c r="D29" s="209"/>
      <c r="E29" s="143"/>
      <c r="F29" s="143"/>
      <c r="G29" s="143"/>
      <c r="H29" s="143"/>
      <c r="I29" s="143"/>
      <c r="J29" s="143"/>
      <c r="K29" s="143"/>
      <c r="L29" s="143"/>
      <c r="M29" s="143"/>
      <c r="N29" s="143"/>
      <c r="O29" s="143"/>
      <c r="P29" s="143"/>
      <c r="Q29" s="143"/>
      <c r="R29" s="205"/>
      <c r="S29" s="115"/>
    </row>
    <row r="30" spans="1:19" s="137" customFormat="1" ht="13.5" customHeight="1" x14ac:dyDescent="0.2">
      <c r="A30" s="135"/>
      <c r="B30" s="136"/>
      <c r="C30" s="535"/>
      <c r="D30" s="659"/>
      <c r="E30" s="660"/>
      <c r="F30" s="660"/>
      <c r="G30" s="660"/>
      <c r="H30" s="660"/>
      <c r="I30" s="660"/>
      <c r="J30" s="660"/>
      <c r="K30" s="660"/>
      <c r="L30" s="660"/>
      <c r="M30" s="660"/>
      <c r="N30" s="660"/>
      <c r="O30" s="660"/>
      <c r="P30" s="660"/>
      <c r="Q30" s="660"/>
      <c r="R30" s="205"/>
      <c r="S30" s="115"/>
    </row>
    <row r="31" spans="1:19" s="144" customFormat="1" ht="13.5" customHeight="1" x14ac:dyDescent="0.2">
      <c r="A31" s="145"/>
      <c r="B31" s="146"/>
      <c r="C31" s="445"/>
      <c r="D31" s="661"/>
      <c r="E31" s="661"/>
      <c r="F31" s="661"/>
      <c r="G31" s="661"/>
      <c r="H31" s="661"/>
      <c r="I31" s="661"/>
      <c r="J31" s="661"/>
      <c r="K31" s="661"/>
      <c r="L31" s="661"/>
      <c r="M31" s="661"/>
      <c r="N31" s="661"/>
      <c r="O31" s="661"/>
      <c r="P31" s="661"/>
      <c r="Q31" s="661"/>
      <c r="R31" s="208"/>
      <c r="S31" s="138"/>
    </row>
    <row r="32" spans="1:19" ht="35.25" customHeight="1" x14ac:dyDescent="0.2">
      <c r="A32" s="113"/>
      <c r="B32" s="115"/>
      <c r="C32" s="535"/>
      <c r="D32" s="662"/>
      <c r="E32" s="660"/>
      <c r="F32" s="660"/>
      <c r="G32" s="660"/>
      <c r="H32" s="660"/>
      <c r="I32" s="660"/>
      <c r="J32" s="660"/>
      <c r="K32" s="660"/>
      <c r="L32" s="660"/>
      <c r="M32" s="660"/>
      <c r="N32" s="660"/>
      <c r="O32" s="660"/>
      <c r="P32" s="660"/>
      <c r="Q32" s="660"/>
      <c r="R32" s="205"/>
      <c r="S32" s="115"/>
    </row>
    <row r="33" spans="1:19" ht="13.5" customHeight="1" x14ac:dyDescent="0.2">
      <c r="A33" s="113"/>
      <c r="B33" s="115"/>
      <c r="C33" s="870" t="s">
        <v>180</v>
      </c>
      <c r="D33" s="871"/>
      <c r="E33" s="871"/>
      <c r="F33" s="871"/>
      <c r="G33" s="871"/>
      <c r="H33" s="871"/>
      <c r="I33" s="871"/>
      <c r="J33" s="871"/>
      <c r="K33" s="871"/>
      <c r="L33" s="871"/>
      <c r="M33" s="871"/>
      <c r="N33" s="871"/>
      <c r="O33" s="871"/>
      <c r="P33" s="871"/>
      <c r="Q33" s="872"/>
      <c r="R33" s="205"/>
      <c r="S33" s="141"/>
    </row>
    <row r="34" spans="1:19" s="137" customFormat="1" ht="3.75" customHeight="1" x14ac:dyDescent="0.2">
      <c r="A34" s="135"/>
      <c r="B34" s="136"/>
      <c r="C34" s="535"/>
      <c r="D34" s="209"/>
      <c r="E34" s="143"/>
      <c r="F34" s="143"/>
      <c r="G34" s="143"/>
      <c r="H34" s="143"/>
      <c r="I34" s="143"/>
      <c r="J34" s="143"/>
      <c r="K34" s="143"/>
      <c r="L34" s="143"/>
      <c r="M34" s="143"/>
      <c r="N34" s="143"/>
      <c r="O34" s="143"/>
      <c r="P34" s="143"/>
      <c r="Q34" s="143"/>
      <c r="R34" s="205"/>
      <c r="S34" s="115"/>
    </row>
    <row r="35" spans="1:19" ht="12.75" customHeight="1" x14ac:dyDescent="0.2">
      <c r="A35" s="113"/>
      <c r="B35" s="115"/>
      <c r="C35" s="1534"/>
      <c r="D35" s="1534"/>
      <c r="E35" s="856">
        <v>2002</v>
      </c>
      <c r="F35" s="856">
        <v>2003</v>
      </c>
      <c r="G35" s="856">
        <v>2004</v>
      </c>
      <c r="H35" s="858" t="s">
        <v>691</v>
      </c>
      <c r="I35" s="856" t="s">
        <v>692</v>
      </c>
      <c r="J35" s="856" t="s">
        <v>693</v>
      </c>
      <c r="K35" s="856" t="s">
        <v>694</v>
      </c>
      <c r="L35" s="849" t="s">
        <v>695</v>
      </c>
      <c r="M35" s="852" t="s">
        <v>696</v>
      </c>
      <c r="N35" s="866" t="s">
        <v>697</v>
      </c>
      <c r="O35" s="866">
        <v>2013</v>
      </c>
      <c r="P35" s="866">
        <v>2014</v>
      </c>
      <c r="Q35" s="866">
        <v>2015</v>
      </c>
      <c r="R35" s="205"/>
      <c r="S35" s="115"/>
    </row>
    <row r="36" spans="1:19" ht="3.75" customHeight="1" x14ac:dyDescent="0.2">
      <c r="A36" s="113"/>
      <c r="B36" s="115"/>
      <c r="C36" s="823"/>
      <c r="D36" s="823"/>
      <c r="E36" s="810"/>
      <c r="F36" s="810"/>
      <c r="G36" s="844"/>
      <c r="H36" s="859"/>
      <c r="I36" s="921"/>
      <c r="J36" s="921"/>
      <c r="K36" s="921"/>
      <c r="L36" s="844"/>
      <c r="M36" s="844"/>
      <c r="N36" s="867"/>
      <c r="O36" s="867"/>
      <c r="P36" s="867"/>
      <c r="Q36" s="867"/>
      <c r="R36" s="205"/>
      <c r="S36" s="115"/>
    </row>
    <row r="37" spans="1:19" ht="13.5" customHeight="1" x14ac:dyDescent="0.2">
      <c r="A37" s="113"/>
      <c r="B37" s="115"/>
      <c r="C37" s="1531" t="s">
        <v>394</v>
      </c>
      <c r="D37" s="1532"/>
      <c r="E37" s="810"/>
      <c r="F37" s="810"/>
      <c r="G37" s="844"/>
      <c r="H37" s="859"/>
      <c r="I37" s="921"/>
      <c r="J37" s="921"/>
      <c r="K37" s="921"/>
      <c r="L37" s="844"/>
      <c r="M37" s="844"/>
      <c r="N37" s="867"/>
      <c r="O37" s="867"/>
      <c r="P37" s="867"/>
      <c r="Q37" s="867"/>
      <c r="R37" s="205"/>
      <c r="S37" s="115"/>
    </row>
    <row r="38" spans="1:19" s="148" customFormat="1" ht="13.5" customHeight="1" x14ac:dyDescent="0.2">
      <c r="A38" s="140"/>
      <c r="B38" s="149"/>
      <c r="D38" s="869" t="s">
        <v>68</v>
      </c>
      <c r="E38" s="868" t="s">
        <v>395</v>
      </c>
      <c r="F38" s="868" t="s">
        <v>395</v>
      </c>
      <c r="G38" s="868" t="s">
        <v>395</v>
      </c>
      <c r="H38" s="824">
        <v>49</v>
      </c>
      <c r="I38" s="841">
        <v>28</v>
      </c>
      <c r="J38" s="841">
        <v>54</v>
      </c>
      <c r="K38" s="841">
        <v>423</v>
      </c>
      <c r="L38" s="850">
        <v>324</v>
      </c>
      <c r="M38" s="853">
        <v>266</v>
      </c>
      <c r="N38" s="845">
        <v>550</v>
      </c>
      <c r="O38" s="845">
        <v>547</v>
      </c>
      <c r="P38" s="845">
        <v>344</v>
      </c>
      <c r="Q38" s="845">
        <v>254</v>
      </c>
      <c r="R38" s="205"/>
      <c r="S38" s="115"/>
    </row>
    <row r="39" spans="1:19" s="137" customFormat="1" ht="18.75" customHeight="1" x14ac:dyDescent="0.2">
      <c r="A39" s="135"/>
      <c r="B39" s="136"/>
      <c r="C39" s="535"/>
      <c r="D39" s="206"/>
      <c r="E39" s="811"/>
      <c r="F39" s="811"/>
      <c r="G39" s="854"/>
      <c r="H39" s="142"/>
      <c r="I39" s="843"/>
      <c r="J39" s="843"/>
      <c r="K39" s="843"/>
      <c r="L39" s="846"/>
      <c r="M39" s="854"/>
      <c r="N39" s="848"/>
      <c r="O39" s="848"/>
      <c r="P39" s="848"/>
      <c r="Q39" s="848"/>
      <c r="R39" s="205"/>
      <c r="S39" s="115"/>
    </row>
    <row r="40" spans="1:19" s="137" customFormat="1" ht="13.5" customHeight="1" x14ac:dyDescent="0.2">
      <c r="A40" s="135"/>
      <c r="B40" s="136"/>
      <c r="C40" s="1531" t="s">
        <v>146</v>
      </c>
      <c r="D40" s="1532"/>
      <c r="E40" s="811"/>
      <c r="F40" s="811"/>
      <c r="G40" s="854"/>
      <c r="H40" s="142"/>
      <c r="I40" s="843"/>
      <c r="J40" s="843"/>
      <c r="K40" s="843"/>
      <c r="L40" s="846"/>
      <c r="M40" s="854"/>
      <c r="N40" s="848"/>
      <c r="O40" s="848"/>
      <c r="P40" s="848"/>
      <c r="Q40" s="848"/>
      <c r="R40" s="205"/>
      <c r="S40" s="115"/>
    </row>
    <row r="41" spans="1:19" s="144" customFormat="1" ht="13.5" customHeight="1" x14ac:dyDescent="0.2">
      <c r="A41" s="145"/>
      <c r="B41" s="146"/>
      <c r="D41" s="869" t="s">
        <v>68</v>
      </c>
      <c r="E41" s="868" t="s">
        <v>395</v>
      </c>
      <c r="F41" s="868" t="s">
        <v>395</v>
      </c>
      <c r="G41" s="868" t="s">
        <v>395</v>
      </c>
      <c r="H41" s="825">
        <v>664</v>
      </c>
      <c r="I41" s="842">
        <v>891</v>
      </c>
      <c r="J41" s="842">
        <v>1422</v>
      </c>
      <c r="K41" s="842">
        <v>19278</v>
      </c>
      <c r="L41" s="851">
        <v>6145</v>
      </c>
      <c r="M41" s="855">
        <v>3601</v>
      </c>
      <c r="N41" s="847">
        <v>8703</v>
      </c>
      <c r="O41" s="847">
        <v>7434</v>
      </c>
      <c r="P41" s="847">
        <v>4460</v>
      </c>
      <c r="Q41" s="847">
        <v>3872</v>
      </c>
      <c r="R41" s="208"/>
      <c r="S41" s="138"/>
    </row>
    <row r="42" spans="1:19" s="119" customFormat="1" ht="26.25" customHeight="1" x14ac:dyDescent="0.2">
      <c r="A42" s="117"/>
      <c r="B42" s="118"/>
      <c r="C42" s="886"/>
      <c r="D42" s="887" t="s">
        <v>689</v>
      </c>
      <c r="E42" s="890" t="s">
        <v>395</v>
      </c>
      <c r="F42" s="890" t="s">
        <v>395</v>
      </c>
      <c r="G42" s="890" t="s">
        <v>395</v>
      </c>
      <c r="H42" s="892">
        <v>101</v>
      </c>
      <c r="I42" s="891">
        <v>116</v>
      </c>
      <c r="J42" s="891">
        <v>122</v>
      </c>
      <c r="K42" s="891">
        <v>9492</v>
      </c>
      <c r="L42" s="893">
        <v>3334</v>
      </c>
      <c r="M42" s="894">
        <v>2266</v>
      </c>
      <c r="N42" s="895">
        <v>4718</v>
      </c>
      <c r="O42" s="895">
        <v>3439</v>
      </c>
      <c r="P42" s="895">
        <v>2281</v>
      </c>
      <c r="Q42" s="895">
        <v>2413</v>
      </c>
      <c r="R42" s="883"/>
      <c r="S42" s="118"/>
    </row>
    <row r="43" spans="1:19" s="137" customFormat="1" ht="18.75" customHeight="1" x14ac:dyDescent="0.2">
      <c r="A43" s="135"/>
      <c r="B43" s="136"/>
      <c r="C43" s="535" t="s">
        <v>237</v>
      </c>
      <c r="D43" s="889" t="s">
        <v>690</v>
      </c>
      <c r="E43" s="868" t="s">
        <v>395</v>
      </c>
      <c r="F43" s="868" t="s">
        <v>395</v>
      </c>
      <c r="G43" s="868" t="s">
        <v>395</v>
      </c>
      <c r="H43" s="874">
        <v>563</v>
      </c>
      <c r="I43" s="873">
        <v>775</v>
      </c>
      <c r="J43" s="873">
        <v>1300</v>
      </c>
      <c r="K43" s="873">
        <v>9786</v>
      </c>
      <c r="L43" s="875">
        <v>2811</v>
      </c>
      <c r="M43" s="876">
        <v>1335</v>
      </c>
      <c r="N43" s="877">
        <v>3985</v>
      </c>
      <c r="O43" s="877">
        <v>3995</v>
      </c>
      <c r="P43" s="877">
        <v>2179</v>
      </c>
      <c r="Q43" s="877">
        <v>1459</v>
      </c>
      <c r="R43" s="205"/>
      <c r="S43" s="115"/>
    </row>
    <row r="44" spans="1:19" s="137" customFormat="1" ht="13.5" customHeight="1" x14ac:dyDescent="0.2">
      <c r="A44" s="135"/>
      <c r="B44" s="136"/>
      <c r="C44" s="535"/>
      <c r="D44" s="209"/>
      <c r="E44" s="143"/>
      <c r="F44" s="143"/>
      <c r="G44" s="143"/>
      <c r="H44" s="143"/>
      <c r="I44" s="143"/>
      <c r="J44" s="143"/>
      <c r="K44" s="143"/>
      <c r="L44" s="143"/>
      <c r="M44" s="143"/>
      <c r="N44" s="143"/>
      <c r="O44" s="143"/>
      <c r="P44" s="143"/>
      <c r="Q44" s="143"/>
      <c r="R44" s="205"/>
      <c r="S44" s="115"/>
    </row>
    <row r="45" spans="1:19" s="826" customFormat="1" ht="13.5" customHeight="1" x14ac:dyDescent="0.2">
      <c r="A45" s="828"/>
      <c r="B45" s="828"/>
      <c r="C45" s="829"/>
      <c r="D45" s="659"/>
      <c r="E45" s="660"/>
      <c r="F45" s="660"/>
      <c r="G45" s="660"/>
      <c r="H45" s="660"/>
      <c r="I45" s="660"/>
      <c r="J45" s="660"/>
      <c r="K45" s="660"/>
      <c r="L45" s="660"/>
      <c r="M45" s="660"/>
      <c r="N45" s="660"/>
      <c r="O45" s="660"/>
      <c r="P45" s="660"/>
      <c r="Q45" s="660"/>
      <c r="R45" s="205"/>
      <c r="S45" s="115"/>
    </row>
    <row r="46" spans="1:19" s="827" customFormat="1" ht="13.5" customHeight="1" x14ac:dyDescent="0.2">
      <c r="A46" s="661"/>
      <c r="B46" s="661"/>
      <c r="C46" s="831"/>
      <c r="D46" s="661"/>
      <c r="E46" s="832"/>
      <c r="F46" s="832"/>
      <c r="G46" s="832"/>
      <c r="H46" s="832"/>
      <c r="I46" s="832"/>
      <c r="J46" s="832"/>
      <c r="K46" s="832"/>
      <c r="L46" s="832"/>
      <c r="M46" s="832"/>
      <c r="N46" s="832"/>
      <c r="O46" s="832"/>
      <c r="P46" s="832"/>
      <c r="Q46" s="832"/>
      <c r="R46" s="205"/>
      <c r="S46" s="115"/>
    </row>
    <row r="47" spans="1:19" s="539" customFormat="1" ht="13.5" customHeight="1" x14ac:dyDescent="0.2">
      <c r="A47" s="830"/>
      <c r="B47" s="830"/>
      <c r="C47" s="829"/>
      <c r="D47" s="662"/>
      <c r="E47" s="660"/>
      <c r="F47" s="660"/>
      <c r="G47" s="660"/>
      <c r="H47" s="660"/>
      <c r="I47" s="660"/>
      <c r="J47" s="660"/>
      <c r="K47" s="660"/>
      <c r="L47" s="660"/>
      <c r="M47" s="660"/>
      <c r="N47" s="660"/>
      <c r="O47" s="660"/>
      <c r="P47" s="660"/>
      <c r="Q47" s="660"/>
      <c r="R47" s="205"/>
      <c r="S47" s="115"/>
    </row>
    <row r="48" spans="1:19" s="826" customFormat="1" ht="13.5" customHeight="1" x14ac:dyDescent="0.2">
      <c r="A48" s="828"/>
      <c r="B48" s="828"/>
      <c r="C48" s="829"/>
      <c r="D48" s="662"/>
      <c r="E48" s="660"/>
      <c r="F48" s="660"/>
      <c r="G48" s="660"/>
      <c r="H48" s="660"/>
      <c r="I48" s="660"/>
      <c r="J48" s="660"/>
      <c r="K48" s="660"/>
      <c r="L48" s="660"/>
      <c r="M48" s="660"/>
      <c r="N48" s="660"/>
      <c r="O48" s="660"/>
      <c r="P48" s="660"/>
      <c r="Q48" s="660"/>
      <c r="R48" s="205"/>
      <c r="S48" s="115"/>
    </row>
    <row r="49" spans="1:19" s="826" customFormat="1" ht="13.5" customHeight="1" x14ac:dyDescent="0.2">
      <c r="A49" s="828"/>
      <c r="B49" s="828"/>
      <c r="C49" s="829"/>
      <c r="D49" s="659"/>
      <c r="E49" s="660"/>
      <c r="F49" s="660"/>
      <c r="G49" s="660"/>
      <c r="H49" s="660"/>
      <c r="I49" s="660"/>
      <c r="J49" s="660"/>
      <c r="K49" s="660"/>
      <c r="L49" s="660"/>
      <c r="M49" s="660"/>
      <c r="N49" s="660"/>
      <c r="O49" s="660"/>
      <c r="P49" s="660"/>
      <c r="Q49" s="660"/>
      <c r="R49" s="205"/>
      <c r="S49" s="115"/>
    </row>
    <row r="50" spans="1:19" s="826" customFormat="1" ht="13.5" customHeight="1" x14ac:dyDescent="0.2">
      <c r="A50" s="828"/>
      <c r="B50" s="828"/>
      <c r="C50" s="829"/>
      <c r="D50" s="659"/>
      <c r="E50" s="660"/>
      <c r="F50" s="660"/>
      <c r="G50" s="660"/>
      <c r="H50" s="660"/>
      <c r="I50" s="660"/>
      <c r="J50" s="660"/>
      <c r="K50" s="660"/>
      <c r="L50" s="660"/>
      <c r="M50" s="660"/>
      <c r="N50" s="660"/>
      <c r="O50" s="660"/>
      <c r="P50" s="660"/>
      <c r="Q50" s="660"/>
      <c r="R50" s="205"/>
      <c r="S50" s="115"/>
    </row>
    <row r="51" spans="1:19" s="539" customFormat="1" ht="13.5" customHeight="1" x14ac:dyDescent="0.2">
      <c r="A51" s="830"/>
      <c r="B51" s="830"/>
      <c r="C51" s="833"/>
      <c r="D51" s="1540"/>
      <c r="E51" s="1540"/>
      <c r="F51" s="1540"/>
      <c r="G51" s="1540"/>
      <c r="H51" s="834"/>
      <c r="I51" s="834"/>
      <c r="J51" s="834"/>
      <c r="K51" s="834"/>
      <c r="L51" s="834"/>
      <c r="M51" s="834"/>
      <c r="N51" s="834"/>
      <c r="O51" s="834"/>
      <c r="P51" s="834"/>
      <c r="Q51" s="834"/>
      <c r="R51" s="205"/>
      <c r="S51" s="115"/>
    </row>
    <row r="52" spans="1:19" s="539" customFormat="1" ht="13.5" customHeight="1" x14ac:dyDescent="0.2">
      <c r="A52" s="830"/>
      <c r="B52" s="830"/>
      <c r="C52" s="830"/>
      <c r="D52" s="830"/>
      <c r="E52" s="830"/>
      <c r="F52" s="830"/>
      <c r="G52" s="830"/>
      <c r="H52" s="830"/>
      <c r="I52" s="830"/>
      <c r="J52" s="830"/>
      <c r="K52" s="830"/>
      <c r="L52" s="830"/>
      <c r="M52" s="830"/>
      <c r="N52" s="830"/>
      <c r="O52" s="830"/>
      <c r="P52" s="830"/>
      <c r="Q52" s="830"/>
      <c r="R52" s="205"/>
      <c r="S52" s="115"/>
    </row>
    <row r="53" spans="1:19" s="539" customFormat="1" ht="13.5" customHeight="1" x14ac:dyDescent="0.2">
      <c r="A53" s="830"/>
      <c r="B53" s="830"/>
      <c r="C53" s="835"/>
      <c r="D53" s="836"/>
      <c r="E53" s="837"/>
      <c r="F53" s="837"/>
      <c r="G53" s="837"/>
      <c r="H53" s="837"/>
      <c r="I53" s="837"/>
      <c r="J53" s="837"/>
      <c r="K53" s="837"/>
      <c r="L53" s="837"/>
      <c r="M53" s="837"/>
      <c r="N53" s="837"/>
      <c r="O53" s="837"/>
      <c r="P53" s="837"/>
      <c r="Q53" s="837"/>
      <c r="R53" s="205"/>
      <c r="S53" s="115"/>
    </row>
    <row r="54" spans="1:19" s="539" customFormat="1" ht="13.5" customHeight="1" x14ac:dyDescent="0.2">
      <c r="A54" s="830"/>
      <c r="B54" s="830"/>
      <c r="C54" s="1534"/>
      <c r="D54" s="1534"/>
      <c r="E54" s="838"/>
      <c r="F54" s="838"/>
      <c r="G54" s="838"/>
      <c r="H54" s="838"/>
      <c r="I54" s="838"/>
      <c r="J54" s="838"/>
      <c r="K54" s="838"/>
      <c r="L54" s="838"/>
      <c r="M54" s="838"/>
      <c r="N54" s="838"/>
      <c r="O54" s="838"/>
      <c r="P54" s="838"/>
      <c r="Q54" s="838"/>
      <c r="R54" s="205"/>
      <c r="S54" s="115"/>
    </row>
    <row r="55" spans="1:19" s="539" customFormat="1" ht="13.5" customHeight="1" x14ac:dyDescent="0.2">
      <c r="A55" s="830"/>
      <c r="B55" s="830"/>
      <c r="C55" s="1539"/>
      <c r="D55" s="1539"/>
      <c r="E55" s="839"/>
      <c r="F55" s="839"/>
      <c r="G55" s="839"/>
      <c r="H55" s="839"/>
      <c r="I55" s="839"/>
      <c r="J55" s="839"/>
      <c r="K55" s="839"/>
      <c r="L55" s="839"/>
      <c r="M55" s="839"/>
      <c r="N55" s="839"/>
      <c r="O55" s="839"/>
      <c r="P55" s="839"/>
      <c r="Q55" s="839"/>
      <c r="R55" s="205"/>
      <c r="S55" s="115"/>
    </row>
    <row r="56" spans="1:19" s="539" customFormat="1" ht="13.5" customHeight="1" x14ac:dyDescent="0.2">
      <c r="A56" s="830"/>
      <c r="B56" s="830"/>
      <c r="C56" s="831"/>
      <c r="D56" s="840"/>
      <c r="E56" s="839"/>
      <c r="F56" s="839"/>
      <c r="G56" s="839"/>
      <c r="H56" s="839"/>
      <c r="I56" s="839"/>
      <c r="J56" s="839"/>
      <c r="K56" s="839"/>
      <c r="L56" s="839"/>
      <c r="M56" s="839"/>
      <c r="N56" s="839"/>
      <c r="O56" s="839"/>
      <c r="P56" s="839"/>
      <c r="Q56" s="839"/>
      <c r="R56" s="205"/>
      <c r="S56" s="115"/>
    </row>
    <row r="57" spans="1:19" s="539" customFormat="1" ht="13.5" customHeight="1" x14ac:dyDescent="0.2">
      <c r="A57" s="830"/>
      <c r="B57" s="830"/>
      <c r="C57" s="829"/>
      <c r="D57" s="662"/>
      <c r="E57" s="839"/>
      <c r="F57" s="839"/>
      <c r="G57" s="839"/>
      <c r="H57" s="839"/>
      <c r="I57" s="839"/>
      <c r="J57" s="839"/>
      <c r="K57" s="839"/>
      <c r="L57" s="839"/>
      <c r="M57" s="839"/>
      <c r="N57" s="839"/>
      <c r="O57" s="839"/>
      <c r="P57" s="839"/>
      <c r="Q57" s="839"/>
      <c r="R57" s="205"/>
      <c r="S57" s="115"/>
    </row>
    <row r="58" spans="1:19" s="884" customFormat="1" ht="13.5" customHeight="1" x14ac:dyDescent="0.2">
      <c r="A58" s="882"/>
      <c r="B58" s="882"/>
      <c r="C58" s="1537" t="s">
        <v>698</v>
      </c>
      <c r="D58" s="1537"/>
      <c r="E58" s="1537"/>
      <c r="F58" s="1537"/>
      <c r="G58" s="1537"/>
      <c r="H58" s="1537"/>
      <c r="I58" s="1537"/>
      <c r="J58" s="1537"/>
      <c r="K58" s="1537"/>
      <c r="L58" s="1537"/>
      <c r="M58" s="1537"/>
      <c r="N58" s="1537"/>
      <c r="O58" s="1537"/>
      <c r="P58" s="1537"/>
      <c r="Q58" s="1537"/>
      <c r="R58" s="883"/>
      <c r="S58" s="118"/>
    </row>
    <row r="59" spans="1:19" s="119" customFormat="1" ht="13.5" customHeight="1" x14ac:dyDescent="0.2">
      <c r="A59" s="882"/>
      <c r="B59" s="882"/>
      <c r="C59" s="1537"/>
      <c r="D59" s="1537"/>
      <c r="E59" s="1537"/>
      <c r="F59" s="1537"/>
      <c r="G59" s="1537"/>
      <c r="H59" s="1537"/>
      <c r="I59" s="1537"/>
      <c r="J59" s="1537"/>
      <c r="K59" s="1537"/>
      <c r="L59" s="1537"/>
      <c r="M59" s="1537"/>
      <c r="N59" s="1537"/>
      <c r="O59" s="1537"/>
      <c r="P59" s="1537"/>
      <c r="Q59" s="1537"/>
      <c r="R59" s="883"/>
      <c r="S59" s="118"/>
    </row>
    <row r="60" spans="1:19" s="372" customFormat="1" ht="13.5" customHeight="1" x14ac:dyDescent="0.2">
      <c r="A60" s="830"/>
      <c r="B60" s="830"/>
      <c r="C60" s="440" t="s">
        <v>438</v>
      </c>
      <c r="D60" s="396"/>
      <c r="E60" s="860"/>
      <c r="F60" s="860"/>
      <c r="G60" s="860"/>
      <c r="H60" s="860"/>
      <c r="I60" s="861" t="s">
        <v>135</v>
      </c>
      <c r="J60" s="862"/>
      <c r="K60" s="862"/>
      <c r="L60" s="862"/>
      <c r="M60" s="472"/>
      <c r="N60" s="515"/>
      <c r="O60" s="515"/>
      <c r="P60" s="515"/>
      <c r="Q60" s="515"/>
      <c r="R60" s="205"/>
    </row>
    <row r="61" spans="1:19" ht="13.5" customHeight="1" x14ac:dyDescent="0.2">
      <c r="A61" s="113"/>
      <c r="B61" s="115"/>
      <c r="C61" s="419"/>
      <c r="D61" s="115"/>
      <c r="E61" s="150"/>
      <c r="F61" s="1538">
        <v>42644</v>
      </c>
      <c r="G61" s="1538"/>
      <c r="H61" s="1538"/>
      <c r="I61" s="1538"/>
      <c r="J61" s="1538"/>
      <c r="K61" s="1538"/>
      <c r="L61" s="1538"/>
      <c r="M61" s="1538"/>
      <c r="N61" s="1538"/>
      <c r="O61" s="1538"/>
      <c r="P61" s="1538"/>
      <c r="Q61" s="1538"/>
      <c r="R61" s="362">
        <v>9</v>
      </c>
      <c r="S61" s="115"/>
    </row>
    <row r="62" spans="1:19" ht="15" customHeight="1" x14ac:dyDescent="0.2">
      <c r="B62" s="419"/>
    </row>
  </sheetData>
  <dataConsolidate/>
  <mergeCells count="16">
    <mergeCell ref="C59:Q59"/>
    <mergeCell ref="F61:Q61"/>
    <mergeCell ref="C54:D54"/>
    <mergeCell ref="C55:D55"/>
    <mergeCell ref="C9:D9"/>
    <mergeCell ref="D51:G51"/>
    <mergeCell ref="C37:D37"/>
    <mergeCell ref="C40:D40"/>
    <mergeCell ref="C58:Q58"/>
    <mergeCell ref="C6:Q6"/>
    <mergeCell ref="C11:D11"/>
    <mergeCell ref="C14:D14"/>
    <mergeCell ref="B1:D1"/>
    <mergeCell ref="C35:D35"/>
    <mergeCell ref="E8:H8"/>
    <mergeCell ref="I8:Q8"/>
  </mergeCells>
  <conditionalFormatting sqref="E9:Q11 E8 E35:G35 H35:Q37">
    <cfRule type="cellIs" dxfId="17" priority="4" operator="equal">
      <formula>"jan."</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sheetPr>
  <dimension ref="A1:V76"/>
  <sheetViews>
    <sheetView showRuler="0" zoomScaleNormal="100" workbookViewId="0"/>
  </sheetViews>
  <sheetFormatPr defaultRowHeight="12.75" x14ac:dyDescent="0.2"/>
  <cols>
    <col min="1" max="1" width="1" style="1345" customWidth="1"/>
    <col min="2" max="2" width="2.5703125" style="1345" customWidth="1"/>
    <col min="3" max="3" width="1" style="1345" customWidth="1"/>
    <col min="4" max="4" width="30.42578125" style="1345" customWidth="1"/>
    <col min="5" max="17" width="5" style="1345" customWidth="1"/>
    <col min="18" max="18" width="2.5703125" style="1345" customWidth="1"/>
    <col min="19" max="19" width="1" style="1345" customWidth="1"/>
    <col min="20" max="16384" width="9.140625" style="1345"/>
  </cols>
  <sheetData>
    <row r="1" spans="1:19" ht="13.5" customHeight="1" x14ac:dyDescent="0.2">
      <c r="A1" s="1343"/>
      <c r="B1" s="1344"/>
      <c r="C1" s="1344"/>
      <c r="D1" s="1545" t="s">
        <v>324</v>
      </c>
      <c r="E1" s="1545"/>
      <c r="F1" s="1545"/>
      <c r="G1" s="1545"/>
      <c r="H1" s="1545"/>
      <c r="I1" s="1545"/>
      <c r="J1" s="1545"/>
      <c r="K1" s="1545"/>
      <c r="L1" s="1545"/>
      <c r="M1" s="1545"/>
      <c r="N1" s="1545"/>
      <c r="O1" s="1545"/>
      <c r="P1" s="1545"/>
      <c r="Q1" s="1545"/>
      <c r="R1" s="1545"/>
      <c r="S1" s="1343"/>
    </row>
    <row r="2" spans="1:19" ht="6" customHeight="1" x14ac:dyDescent="0.2">
      <c r="A2" s="1343"/>
      <c r="B2" s="1546"/>
      <c r="C2" s="1547"/>
      <c r="D2" s="1548"/>
      <c r="E2" s="1344"/>
      <c r="F2" s="1344"/>
      <c r="G2" s="1344"/>
      <c r="H2" s="1344"/>
      <c r="I2" s="1344"/>
      <c r="J2" s="1344"/>
      <c r="K2" s="1344"/>
      <c r="L2" s="1344"/>
      <c r="M2" s="1344"/>
      <c r="N2" s="1344"/>
      <c r="O2" s="1344"/>
      <c r="P2" s="1344"/>
      <c r="Q2" s="1344"/>
      <c r="R2" s="1344"/>
      <c r="S2" s="1343"/>
    </row>
    <row r="3" spans="1:19" ht="13.5" customHeight="1" thickBot="1" x14ac:dyDescent="0.25">
      <c r="A3" s="1343"/>
      <c r="B3" s="1347"/>
      <c r="C3" s="1344"/>
      <c r="D3" s="1344"/>
      <c r="E3" s="1348"/>
      <c r="F3" s="1348"/>
      <c r="G3" s="1348"/>
      <c r="H3" s="1348"/>
      <c r="I3" s="1394"/>
      <c r="J3" s="1348"/>
      <c r="K3" s="1348"/>
      <c r="L3" s="1348"/>
      <c r="M3" s="1348"/>
      <c r="N3" s="1348"/>
      <c r="O3" s="1348"/>
      <c r="P3" s="1348"/>
      <c r="Q3" s="1348" t="s">
        <v>73</v>
      </c>
      <c r="R3" s="1344"/>
      <c r="S3" s="1343"/>
    </row>
    <row r="4" spans="1:19" s="1351" customFormat="1" ht="13.5" customHeight="1" thickBot="1" x14ac:dyDescent="0.25">
      <c r="A4" s="1349"/>
      <c r="B4" s="1350"/>
      <c r="C4" s="1395" t="s">
        <v>215</v>
      </c>
      <c r="D4" s="1396"/>
      <c r="E4" s="1396"/>
      <c r="F4" s="1396"/>
      <c r="G4" s="1396"/>
      <c r="H4" s="1396"/>
      <c r="I4" s="1396"/>
      <c r="J4" s="1396"/>
      <c r="K4" s="1396"/>
      <c r="L4" s="1396"/>
      <c r="M4" s="1396"/>
      <c r="N4" s="1396"/>
      <c r="O4" s="1396"/>
      <c r="P4" s="1396"/>
      <c r="Q4" s="1397"/>
      <c r="R4" s="1344"/>
      <c r="S4" s="1349"/>
    </row>
    <row r="5" spans="1:19" ht="4.5" customHeight="1" x14ac:dyDescent="0.2">
      <c r="A5" s="1343"/>
      <c r="B5" s="1347"/>
      <c r="C5" s="1549" t="s">
        <v>78</v>
      </c>
      <c r="D5" s="1549"/>
      <c r="E5" s="1550"/>
      <c r="F5" s="1550"/>
      <c r="G5" s="1550"/>
      <c r="H5" s="1550"/>
      <c r="I5" s="1550"/>
      <c r="J5" s="1550"/>
      <c r="K5" s="1550"/>
      <c r="L5" s="1550"/>
      <c r="M5" s="1550"/>
      <c r="N5" s="1550"/>
      <c r="O5" s="1352"/>
      <c r="P5" s="1352"/>
      <c r="Q5" s="1352"/>
      <c r="R5" s="1344"/>
      <c r="S5" s="1343"/>
    </row>
    <row r="6" spans="1:19" ht="12" customHeight="1" x14ac:dyDescent="0.2">
      <c r="A6" s="1343"/>
      <c r="B6" s="1347"/>
      <c r="C6" s="1549"/>
      <c r="D6" s="1549"/>
      <c r="E6" s="1551" t="str">
        <f>+'11desemprego_IEFP'!E6:O6</f>
        <v>2015</v>
      </c>
      <c r="F6" s="1551"/>
      <c r="G6" s="1551"/>
      <c r="H6" s="1551"/>
      <c r="I6" s="1551" t="str">
        <f>+'11desemprego_IEFP'!I6</f>
        <v>2016</v>
      </c>
      <c r="J6" s="1551"/>
      <c r="K6" s="1551"/>
      <c r="L6" s="1551"/>
      <c r="M6" s="1551"/>
      <c r="N6" s="1551"/>
      <c r="O6" s="1551"/>
      <c r="P6" s="1551"/>
      <c r="Q6" s="1551"/>
      <c r="R6" s="1344"/>
      <c r="S6" s="1343"/>
    </row>
    <row r="7" spans="1:19" x14ac:dyDescent="0.2">
      <c r="A7" s="1343"/>
      <c r="B7" s="1347"/>
      <c r="C7" s="1354"/>
      <c r="D7" s="1354"/>
      <c r="E7" s="1398" t="s">
        <v>97</v>
      </c>
      <c r="F7" s="1398" t="s">
        <v>96</v>
      </c>
      <c r="G7" s="1398" t="s">
        <v>95</v>
      </c>
      <c r="H7" s="1398" t="s">
        <v>94</v>
      </c>
      <c r="I7" s="1398" t="s">
        <v>93</v>
      </c>
      <c r="J7" s="1398" t="s">
        <v>104</v>
      </c>
      <c r="K7" s="1398" t="s">
        <v>103</v>
      </c>
      <c r="L7" s="1398" t="s">
        <v>102</v>
      </c>
      <c r="M7" s="1398" t="s">
        <v>101</v>
      </c>
      <c r="N7" s="1398" t="s">
        <v>100</v>
      </c>
      <c r="O7" s="1398" t="s">
        <v>99</v>
      </c>
      <c r="P7" s="1398" t="s">
        <v>98</v>
      </c>
      <c r="Q7" s="1398" t="s">
        <v>97</v>
      </c>
      <c r="R7" s="1352"/>
      <c r="S7" s="1343"/>
    </row>
    <row r="8" spans="1:19" s="1404" customFormat="1" ht="15" customHeight="1" x14ac:dyDescent="0.2">
      <c r="A8" s="1399"/>
      <c r="B8" s="1400"/>
      <c r="C8" s="1541" t="s">
        <v>68</v>
      </c>
      <c r="D8" s="1541"/>
      <c r="E8" s="1401">
        <v>74412</v>
      </c>
      <c r="F8" s="1402">
        <v>70194</v>
      </c>
      <c r="G8" s="1402">
        <v>64695</v>
      </c>
      <c r="H8" s="1402">
        <v>54033</v>
      </c>
      <c r="I8" s="1402">
        <v>64934</v>
      </c>
      <c r="J8" s="1402">
        <v>53632</v>
      </c>
      <c r="K8" s="1402">
        <v>53464</v>
      </c>
      <c r="L8" s="1402">
        <v>50136</v>
      </c>
      <c r="M8" s="1402">
        <v>50006</v>
      </c>
      <c r="N8" s="1402">
        <v>49496</v>
      </c>
      <c r="O8" s="1402">
        <v>47270</v>
      </c>
      <c r="P8" s="1402">
        <v>50372</v>
      </c>
      <c r="Q8" s="1402">
        <v>65454</v>
      </c>
      <c r="R8" s="1403"/>
      <c r="S8" s="1399"/>
    </row>
    <row r="9" spans="1:19" s="1409" customFormat="1" ht="11.25" customHeight="1" x14ac:dyDescent="0.2">
      <c r="A9" s="1405"/>
      <c r="B9" s="1406"/>
      <c r="C9" s="1407"/>
      <c r="D9" s="430" t="s">
        <v>189</v>
      </c>
      <c r="E9" s="130">
        <v>26907</v>
      </c>
      <c r="F9" s="139">
        <v>23514</v>
      </c>
      <c r="G9" s="139">
        <v>20153</v>
      </c>
      <c r="H9" s="139">
        <v>18155</v>
      </c>
      <c r="I9" s="139">
        <v>22203</v>
      </c>
      <c r="J9" s="139">
        <v>18462</v>
      </c>
      <c r="K9" s="139">
        <v>18033</v>
      </c>
      <c r="L9" s="139">
        <v>17496</v>
      </c>
      <c r="M9" s="139">
        <v>17589</v>
      </c>
      <c r="N9" s="139">
        <v>17755</v>
      </c>
      <c r="O9" s="139">
        <v>17218</v>
      </c>
      <c r="P9" s="139">
        <v>17861</v>
      </c>
      <c r="Q9" s="139">
        <v>24367</v>
      </c>
      <c r="R9" s="1408"/>
      <c r="S9" s="1405"/>
    </row>
    <row r="10" spans="1:19" s="1409" customFormat="1" ht="11.25" customHeight="1" x14ac:dyDescent="0.2">
      <c r="A10" s="1405"/>
      <c r="B10" s="1406"/>
      <c r="C10" s="1407"/>
      <c r="D10" s="430" t="s">
        <v>190</v>
      </c>
      <c r="E10" s="130">
        <v>15403</v>
      </c>
      <c r="F10" s="139">
        <v>14200</v>
      </c>
      <c r="G10" s="139">
        <v>11780</v>
      </c>
      <c r="H10" s="139">
        <v>10892</v>
      </c>
      <c r="I10" s="139">
        <v>12468</v>
      </c>
      <c r="J10" s="139">
        <v>10301</v>
      </c>
      <c r="K10" s="139">
        <v>10413</v>
      </c>
      <c r="L10" s="139">
        <v>9883</v>
      </c>
      <c r="M10" s="139">
        <v>10200</v>
      </c>
      <c r="N10" s="139">
        <v>10157</v>
      </c>
      <c r="O10" s="139">
        <v>9810</v>
      </c>
      <c r="P10" s="139">
        <v>10785</v>
      </c>
      <c r="Q10" s="139">
        <v>13736</v>
      </c>
      <c r="R10" s="1408"/>
      <c r="S10" s="1405"/>
    </row>
    <row r="11" spans="1:19" s="1409" customFormat="1" ht="11.25" customHeight="1" x14ac:dyDescent="0.2">
      <c r="A11" s="1405"/>
      <c r="B11" s="1406"/>
      <c r="C11" s="1407"/>
      <c r="D11" s="430" t="s">
        <v>191</v>
      </c>
      <c r="E11" s="130">
        <v>19180</v>
      </c>
      <c r="F11" s="139">
        <v>17600</v>
      </c>
      <c r="G11" s="139">
        <v>15342</v>
      </c>
      <c r="H11" s="139">
        <v>13297</v>
      </c>
      <c r="I11" s="139">
        <v>17989</v>
      </c>
      <c r="J11" s="139">
        <v>15193</v>
      </c>
      <c r="K11" s="139">
        <v>15595</v>
      </c>
      <c r="L11" s="139">
        <v>13934</v>
      </c>
      <c r="M11" s="139">
        <v>14140</v>
      </c>
      <c r="N11" s="139">
        <v>13635</v>
      </c>
      <c r="O11" s="139">
        <v>12836</v>
      </c>
      <c r="P11" s="139">
        <v>13482</v>
      </c>
      <c r="Q11" s="139">
        <v>16420</v>
      </c>
      <c r="R11" s="1408"/>
      <c r="S11" s="1405"/>
    </row>
    <row r="12" spans="1:19" s="1409" customFormat="1" ht="11.25" customHeight="1" x14ac:dyDescent="0.2">
      <c r="A12" s="1405"/>
      <c r="B12" s="1406"/>
      <c r="C12" s="1407"/>
      <c r="D12" s="430" t="s">
        <v>192</v>
      </c>
      <c r="E12" s="130">
        <v>6098</v>
      </c>
      <c r="F12" s="139">
        <v>6388</v>
      </c>
      <c r="G12" s="139">
        <v>4716</v>
      </c>
      <c r="H12" s="139">
        <v>4637</v>
      </c>
      <c r="I12" s="139">
        <v>5247</v>
      </c>
      <c r="J12" s="139">
        <v>4264</v>
      </c>
      <c r="K12" s="139">
        <v>4603</v>
      </c>
      <c r="L12" s="139">
        <v>3707</v>
      </c>
      <c r="M12" s="139">
        <v>3864</v>
      </c>
      <c r="N12" s="139">
        <v>3788</v>
      </c>
      <c r="O12" s="139">
        <v>3782</v>
      </c>
      <c r="P12" s="139">
        <v>4299</v>
      </c>
      <c r="Q12" s="139">
        <v>4915</v>
      </c>
      <c r="R12" s="1408"/>
      <c r="S12" s="1405"/>
    </row>
    <row r="13" spans="1:19" s="1409" customFormat="1" ht="11.25" customHeight="1" x14ac:dyDescent="0.2">
      <c r="A13" s="1405"/>
      <c r="B13" s="1406"/>
      <c r="C13" s="1407"/>
      <c r="D13" s="430" t="s">
        <v>193</v>
      </c>
      <c r="E13" s="130">
        <v>3520</v>
      </c>
      <c r="F13" s="139">
        <v>5293</v>
      </c>
      <c r="G13" s="139">
        <v>9554</v>
      </c>
      <c r="H13" s="139">
        <v>4819</v>
      </c>
      <c r="I13" s="139">
        <v>4053</v>
      </c>
      <c r="J13" s="139">
        <v>2906</v>
      </c>
      <c r="K13" s="139">
        <v>2481</v>
      </c>
      <c r="L13" s="139">
        <v>2210</v>
      </c>
      <c r="M13" s="139">
        <v>2040</v>
      </c>
      <c r="N13" s="139">
        <v>1828</v>
      </c>
      <c r="O13" s="139">
        <v>1556</v>
      </c>
      <c r="P13" s="139">
        <v>1775</v>
      </c>
      <c r="Q13" s="139">
        <v>2951</v>
      </c>
      <c r="R13" s="1408"/>
      <c r="S13" s="1405"/>
    </row>
    <row r="14" spans="1:19" s="1409" customFormat="1" ht="11.25" customHeight="1" x14ac:dyDescent="0.2">
      <c r="A14" s="1405"/>
      <c r="B14" s="1406"/>
      <c r="C14" s="1407"/>
      <c r="D14" s="430" t="s">
        <v>131</v>
      </c>
      <c r="E14" s="130">
        <v>1629</v>
      </c>
      <c r="F14" s="139">
        <v>1654</v>
      </c>
      <c r="G14" s="139">
        <v>1574</v>
      </c>
      <c r="H14" s="139">
        <v>1209</v>
      </c>
      <c r="I14" s="139">
        <v>1483</v>
      </c>
      <c r="J14" s="139">
        <v>1285</v>
      </c>
      <c r="K14" s="139">
        <v>1266</v>
      </c>
      <c r="L14" s="139">
        <v>1920</v>
      </c>
      <c r="M14" s="139">
        <v>1109</v>
      </c>
      <c r="N14" s="139">
        <v>1255</v>
      </c>
      <c r="O14" s="139">
        <v>920</v>
      </c>
      <c r="P14" s="139">
        <v>938</v>
      </c>
      <c r="Q14" s="139">
        <v>1363</v>
      </c>
      <c r="R14" s="1408"/>
      <c r="S14" s="1405"/>
    </row>
    <row r="15" spans="1:19" s="1409" customFormat="1" ht="11.25" customHeight="1" x14ac:dyDescent="0.2">
      <c r="A15" s="1405"/>
      <c r="B15" s="1406"/>
      <c r="C15" s="1407"/>
      <c r="D15" s="430" t="s">
        <v>132</v>
      </c>
      <c r="E15" s="130">
        <v>1675</v>
      </c>
      <c r="F15" s="139">
        <v>1545</v>
      </c>
      <c r="G15" s="139">
        <v>1576</v>
      </c>
      <c r="H15" s="139">
        <v>1024</v>
      </c>
      <c r="I15" s="139">
        <v>1491</v>
      </c>
      <c r="J15" s="139">
        <v>1221</v>
      </c>
      <c r="K15" s="139">
        <v>1073</v>
      </c>
      <c r="L15" s="139">
        <v>986</v>
      </c>
      <c r="M15" s="139">
        <v>1064</v>
      </c>
      <c r="N15" s="139">
        <v>1078</v>
      </c>
      <c r="O15" s="139">
        <v>1148</v>
      </c>
      <c r="P15" s="139">
        <v>1232</v>
      </c>
      <c r="Q15" s="139">
        <v>1702</v>
      </c>
      <c r="R15" s="1408"/>
      <c r="S15" s="1405"/>
    </row>
    <row r="16" spans="1:19" s="1415" customFormat="1" ht="15" customHeight="1" x14ac:dyDescent="0.2">
      <c r="A16" s="1410"/>
      <c r="B16" s="1411"/>
      <c r="C16" s="1541" t="s">
        <v>291</v>
      </c>
      <c r="D16" s="1541"/>
      <c r="E16" s="1412"/>
      <c r="F16" s="1413"/>
      <c r="G16" s="1413"/>
      <c r="H16" s="1413"/>
      <c r="I16" s="1413"/>
      <c r="J16" s="1413"/>
      <c r="K16" s="1413"/>
      <c r="L16" s="1413"/>
      <c r="M16" s="1413"/>
      <c r="N16" s="1413"/>
      <c r="O16" s="1413"/>
      <c r="P16" s="1413"/>
      <c r="Q16" s="1413"/>
      <c r="R16" s="1414"/>
      <c r="S16" s="1410"/>
    </row>
    <row r="17" spans="1:19" s="1409" customFormat="1" ht="12" customHeight="1" x14ac:dyDescent="0.2">
      <c r="A17" s="1405"/>
      <c r="B17" s="1406"/>
      <c r="C17" s="1407"/>
      <c r="D17" s="75" t="s">
        <v>712</v>
      </c>
      <c r="E17" s="139">
        <v>9516</v>
      </c>
      <c r="F17" s="139">
        <v>1258</v>
      </c>
      <c r="G17" s="139">
        <v>947</v>
      </c>
      <c r="H17" s="139">
        <v>898</v>
      </c>
      <c r="I17" s="139">
        <v>1258</v>
      </c>
      <c r="J17" s="139">
        <v>797</v>
      </c>
      <c r="K17" s="139">
        <v>822</v>
      </c>
      <c r="L17" s="139">
        <v>898</v>
      </c>
      <c r="M17" s="139">
        <v>727</v>
      </c>
      <c r="N17" s="139">
        <v>1436</v>
      </c>
      <c r="O17" s="139">
        <v>2935</v>
      </c>
      <c r="P17" s="139">
        <v>2193</v>
      </c>
      <c r="Q17" s="139">
        <v>8150</v>
      </c>
      <c r="R17" s="1408"/>
      <c r="S17" s="1405"/>
    </row>
    <row r="18" spans="1:19" s="1409" customFormat="1" ht="12" customHeight="1" x14ac:dyDescent="0.2">
      <c r="A18" s="1405"/>
      <c r="B18" s="1406"/>
      <c r="C18" s="1407"/>
      <c r="D18" s="75" t="s">
        <v>502</v>
      </c>
      <c r="E18" s="139">
        <v>8005</v>
      </c>
      <c r="F18" s="139">
        <v>8697</v>
      </c>
      <c r="G18" s="139">
        <v>7335</v>
      </c>
      <c r="H18" s="139">
        <v>5322</v>
      </c>
      <c r="I18" s="139">
        <v>7833</v>
      </c>
      <c r="J18" s="139">
        <v>6661</v>
      </c>
      <c r="K18" s="139">
        <v>6525</v>
      </c>
      <c r="L18" s="139">
        <v>6224</v>
      </c>
      <c r="M18" s="139">
        <v>6109</v>
      </c>
      <c r="N18" s="139">
        <v>5461</v>
      </c>
      <c r="O18" s="139">
        <v>4938</v>
      </c>
      <c r="P18" s="139">
        <v>5306</v>
      </c>
      <c r="Q18" s="139">
        <v>7308</v>
      </c>
      <c r="R18" s="1408"/>
      <c r="S18" s="1405"/>
    </row>
    <row r="19" spans="1:19" s="1409" customFormat="1" ht="12" customHeight="1" x14ac:dyDescent="0.2">
      <c r="A19" s="1405"/>
      <c r="B19" s="1406"/>
      <c r="C19" s="1407"/>
      <c r="D19" s="75" t="s">
        <v>503</v>
      </c>
      <c r="E19" s="139">
        <v>5166</v>
      </c>
      <c r="F19" s="139">
        <v>5628</v>
      </c>
      <c r="G19" s="139">
        <v>5044</v>
      </c>
      <c r="H19" s="139">
        <v>4604</v>
      </c>
      <c r="I19" s="139">
        <v>5377</v>
      </c>
      <c r="J19" s="139">
        <v>4770</v>
      </c>
      <c r="K19" s="139">
        <v>4830</v>
      </c>
      <c r="L19" s="139">
        <v>4502</v>
      </c>
      <c r="M19" s="139">
        <v>4440</v>
      </c>
      <c r="N19" s="139">
        <v>3806</v>
      </c>
      <c r="O19" s="139">
        <v>3747</v>
      </c>
      <c r="P19" s="139">
        <v>4274</v>
      </c>
      <c r="Q19" s="139">
        <v>4601</v>
      </c>
      <c r="R19" s="1408"/>
      <c r="S19" s="1405"/>
    </row>
    <row r="20" spans="1:19" s="1409" customFormat="1" ht="12" customHeight="1" x14ac:dyDescent="0.2">
      <c r="A20" s="1405"/>
      <c r="B20" s="1406"/>
      <c r="C20" s="1407"/>
      <c r="D20" s="75" t="s">
        <v>505</v>
      </c>
      <c r="E20" s="139">
        <v>3822</v>
      </c>
      <c r="F20" s="139">
        <v>4701</v>
      </c>
      <c r="G20" s="139">
        <v>5258</v>
      </c>
      <c r="H20" s="139">
        <v>3381</v>
      </c>
      <c r="I20" s="139">
        <v>4364</v>
      </c>
      <c r="J20" s="139">
        <v>3798</v>
      </c>
      <c r="K20" s="139">
        <v>3532</v>
      </c>
      <c r="L20" s="139">
        <v>3500</v>
      </c>
      <c r="M20" s="139">
        <v>3422</v>
      </c>
      <c r="N20" s="139">
        <v>3161</v>
      </c>
      <c r="O20" s="139">
        <v>2634</v>
      </c>
      <c r="P20" s="139">
        <v>2668</v>
      </c>
      <c r="Q20" s="139">
        <v>3628</v>
      </c>
      <c r="R20" s="1408"/>
      <c r="S20" s="1405"/>
    </row>
    <row r="21" spans="1:19" s="1409" customFormat="1" ht="11.25" customHeight="1" x14ac:dyDescent="0.2">
      <c r="A21" s="1405"/>
      <c r="B21" s="1406"/>
      <c r="C21" s="1407"/>
      <c r="D21" s="75" t="s">
        <v>506</v>
      </c>
      <c r="E21" s="139">
        <v>3703</v>
      </c>
      <c r="F21" s="139">
        <v>4539</v>
      </c>
      <c r="G21" s="139">
        <v>5776</v>
      </c>
      <c r="H21" s="139">
        <v>3456</v>
      </c>
      <c r="I21" s="139">
        <v>4065</v>
      </c>
      <c r="J21" s="139">
        <v>3297</v>
      </c>
      <c r="K21" s="139">
        <v>3082</v>
      </c>
      <c r="L21" s="139">
        <v>2990</v>
      </c>
      <c r="M21" s="139">
        <v>2864</v>
      </c>
      <c r="N21" s="139">
        <v>3104</v>
      </c>
      <c r="O21" s="139">
        <v>2445</v>
      </c>
      <c r="P21" s="139">
        <v>2522</v>
      </c>
      <c r="Q21" s="139">
        <v>3304</v>
      </c>
      <c r="R21" s="1408"/>
      <c r="S21" s="1405"/>
    </row>
    <row r="22" spans="1:19" s="1409" customFormat="1" ht="15" customHeight="1" x14ac:dyDescent="0.2">
      <c r="A22" s="1405"/>
      <c r="B22" s="1406"/>
      <c r="C22" s="1541" t="s">
        <v>216</v>
      </c>
      <c r="D22" s="1541"/>
      <c r="E22" s="1401">
        <v>13639</v>
      </c>
      <c r="F22" s="1402">
        <v>11525</v>
      </c>
      <c r="G22" s="1402">
        <v>8107</v>
      </c>
      <c r="H22" s="1402">
        <v>5598</v>
      </c>
      <c r="I22" s="1402">
        <v>8156</v>
      </c>
      <c r="J22" s="1402">
        <v>7397</v>
      </c>
      <c r="K22" s="1402">
        <v>6899</v>
      </c>
      <c r="L22" s="1402">
        <v>6138</v>
      </c>
      <c r="M22" s="1402">
        <v>6219</v>
      </c>
      <c r="N22" s="1402">
        <v>6033</v>
      </c>
      <c r="O22" s="1402">
        <v>7416</v>
      </c>
      <c r="P22" s="1402">
        <v>8550</v>
      </c>
      <c r="Q22" s="1402">
        <v>11450</v>
      </c>
      <c r="R22" s="1408"/>
      <c r="S22" s="1405"/>
    </row>
    <row r="23" spans="1:19" s="1415" customFormat="1" ht="12" customHeight="1" x14ac:dyDescent="0.2">
      <c r="A23" s="1410"/>
      <c r="B23" s="1411"/>
      <c r="C23" s="1541" t="s">
        <v>292</v>
      </c>
      <c r="D23" s="1541"/>
      <c r="E23" s="1401">
        <v>60773</v>
      </c>
      <c r="F23" s="1402">
        <v>58669</v>
      </c>
      <c r="G23" s="1402">
        <v>56588</v>
      </c>
      <c r="H23" s="1402">
        <v>48435</v>
      </c>
      <c r="I23" s="1402">
        <v>56778</v>
      </c>
      <c r="J23" s="1402">
        <v>46235</v>
      </c>
      <c r="K23" s="1402">
        <v>46565</v>
      </c>
      <c r="L23" s="1402">
        <v>43998</v>
      </c>
      <c r="M23" s="1402">
        <v>43787</v>
      </c>
      <c r="N23" s="1402">
        <v>43463</v>
      </c>
      <c r="O23" s="1402">
        <v>39854</v>
      </c>
      <c r="P23" s="1402">
        <v>41822</v>
      </c>
      <c r="Q23" s="1402">
        <v>54004</v>
      </c>
      <c r="R23" s="1416"/>
      <c r="S23" s="1410"/>
    </row>
    <row r="24" spans="1:19" s="1409" customFormat="1" ht="12.75" customHeight="1" x14ac:dyDescent="0.2">
      <c r="A24" s="1405"/>
      <c r="B24" s="1417"/>
      <c r="C24" s="1407"/>
      <c r="D24" s="436" t="s">
        <v>344</v>
      </c>
      <c r="E24" s="130">
        <v>2542</v>
      </c>
      <c r="F24" s="139">
        <v>3555</v>
      </c>
      <c r="G24" s="139">
        <v>2543</v>
      </c>
      <c r="H24" s="139">
        <v>3010</v>
      </c>
      <c r="I24" s="139">
        <v>2479</v>
      </c>
      <c r="J24" s="139">
        <v>2081</v>
      </c>
      <c r="K24" s="139">
        <v>2275</v>
      </c>
      <c r="L24" s="139">
        <v>1938</v>
      </c>
      <c r="M24" s="139">
        <v>1719</v>
      </c>
      <c r="N24" s="139">
        <v>1638</v>
      </c>
      <c r="O24" s="139">
        <v>1922</v>
      </c>
      <c r="P24" s="139">
        <v>2080</v>
      </c>
      <c r="Q24" s="139">
        <v>1932</v>
      </c>
      <c r="R24" s="1408"/>
      <c r="S24" s="1405"/>
    </row>
    <row r="25" spans="1:19" s="1409" customFormat="1" ht="11.25" customHeight="1" x14ac:dyDescent="0.2">
      <c r="A25" s="1405"/>
      <c r="B25" s="1417"/>
      <c r="C25" s="1407"/>
      <c r="D25" s="436" t="s">
        <v>217</v>
      </c>
      <c r="E25" s="130">
        <v>11490</v>
      </c>
      <c r="F25" s="139">
        <v>12503</v>
      </c>
      <c r="G25" s="139">
        <v>11657</v>
      </c>
      <c r="H25" s="139">
        <v>11376</v>
      </c>
      <c r="I25" s="139">
        <v>13192</v>
      </c>
      <c r="J25" s="139">
        <v>10827</v>
      </c>
      <c r="K25" s="139">
        <v>10831</v>
      </c>
      <c r="L25" s="139">
        <v>10170</v>
      </c>
      <c r="M25" s="139">
        <v>10210</v>
      </c>
      <c r="N25" s="139">
        <v>9093</v>
      </c>
      <c r="O25" s="139">
        <v>8214</v>
      </c>
      <c r="P25" s="139">
        <v>8566</v>
      </c>
      <c r="Q25" s="139">
        <v>9824</v>
      </c>
      <c r="R25" s="1408"/>
      <c r="S25" s="1405"/>
    </row>
    <row r="26" spans="1:19" s="1409" customFormat="1" ht="11.25" customHeight="1" x14ac:dyDescent="0.2">
      <c r="A26" s="1405"/>
      <c r="B26" s="1417"/>
      <c r="C26" s="1407"/>
      <c r="D26" s="436" t="s">
        <v>165</v>
      </c>
      <c r="E26" s="130">
        <v>46470</v>
      </c>
      <c r="F26" s="139">
        <v>42329</v>
      </c>
      <c r="G26" s="139">
        <v>42178</v>
      </c>
      <c r="H26" s="139">
        <v>33901</v>
      </c>
      <c r="I26" s="139">
        <v>40883</v>
      </c>
      <c r="J26" s="139">
        <v>33119</v>
      </c>
      <c r="K26" s="139">
        <v>33248</v>
      </c>
      <c r="L26" s="139">
        <v>31703</v>
      </c>
      <c r="M26" s="139">
        <v>31708</v>
      </c>
      <c r="N26" s="139">
        <v>32585</v>
      </c>
      <c r="O26" s="139">
        <v>29568</v>
      </c>
      <c r="P26" s="139">
        <v>31038</v>
      </c>
      <c r="Q26" s="139">
        <v>42044</v>
      </c>
      <c r="R26" s="1408"/>
      <c r="S26" s="1405"/>
    </row>
    <row r="27" spans="1:19" s="1409" customFormat="1" ht="11.25" customHeight="1" x14ac:dyDescent="0.2">
      <c r="A27" s="1405"/>
      <c r="B27" s="1417"/>
      <c r="C27" s="1407"/>
      <c r="D27" s="436" t="s">
        <v>218</v>
      </c>
      <c r="E27" s="130">
        <v>271</v>
      </c>
      <c r="F27" s="139">
        <v>282</v>
      </c>
      <c r="G27" s="139">
        <v>210</v>
      </c>
      <c r="H27" s="139">
        <v>148</v>
      </c>
      <c r="I27" s="139">
        <v>224</v>
      </c>
      <c r="J27" s="139">
        <v>208</v>
      </c>
      <c r="K27" s="139">
        <v>211</v>
      </c>
      <c r="L27" s="139">
        <v>187</v>
      </c>
      <c r="M27" s="139">
        <v>150</v>
      </c>
      <c r="N27" s="139">
        <v>147</v>
      </c>
      <c r="O27" s="139">
        <v>150</v>
      </c>
      <c r="P27" s="139">
        <v>138</v>
      </c>
      <c r="Q27" s="139">
        <v>204</v>
      </c>
      <c r="R27" s="1408"/>
      <c r="S27" s="1405"/>
    </row>
    <row r="28" spans="1:19" ht="10.5" customHeight="1" thickBot="1" x14ac:dyDescent="0.25">
      <c r="A28" s="1343"/>
      <c r="B28" s="1347"/>
      <c r="C28" s="1418"/>
      <c r="D28" s="1353"/>
      <c r="E28" s="1348"/>
      <c r="F28" s="1348"/>
      <c r="G28" s="1348"/>
      <c r="H28" s="1348"/>
      <c r="I28" s="1348"/>
      <c r="J28" s="1419"/>
      <c r="K28" s="1419"/>
      <c r="L28" s="1419"/>
      <c r="M28" s="1419"/>
      <c r="N28" s="1419"/>
      <c r="O28" s="1419"/>
      <c r="P28" s="1419"/>
      <c r="Q28" s="1419"/>
      <c r="R28" s="1352"/>
      <c r="S28" s="1343"/>
    </row>
    <row r="29" spans="1:19" ht="13.5" customHeight="1" thickBot="1" x14ac:dyDescent="0.25">
      <c r="A29" s="1343"/>
      <c r="B29" s="1347"/>
      <c r="C29" s="1395" t="s">
        <v>219</v>
      </c>
      <c r="D29" s="1396"/>
      <c r="E29" s="1420"/>
      <c r="F29" s="1420"/>
      <c r="G29" s="1420"/>
      <c r="H29" s="1420"/>
      <c r="I29" s="1420"/>
      <c r="J29" s="1420"/>
      <c r="K29" s="1420"/>
      <c r="L29" s="1420"/>
      <c r="M29" s="1420"/>
      <c r="N29" s="1420"/>
      <c r="O29" s="1420"/>
      <c r="P29" s="1420"/>
      <c r="Q29" s="1421"/>
      <c r="R29" s="1352"/>
      <c r="S29" s="1343"/>
    </row>
    <row r="30" spans="1:19" ht="9.75" customHeight="1" x14ac:dyDescent="0.2">
      <c r="A30" s="1343"/>
      <c r="B30" s="1347"/>
      <c r="C30" s="1422" t="s">
        <v>78</v>
      </c>
      <c r="D30" s="1353"/>
      <c r="E30" s="1423"/>
      <c r="F30" s="1423"/>
      <c r="G30" s="1423"/>
      <c r="H30" s="1423"/>
      <c r="I30" s="1423"/>
      <c r="J30" s="1423"/>
      <c r="K30" s="1423"/>
      <c r="L30" s="1423"/>
      <c r="M30" s="1423"/>
      <c r="N30" s="1423"/>
      <c r="O30" s="1423"/>
      <c r="P30" s="1423"/>
      <c r="Q30" s="1424"/>
      <c r="R30" s="1352"/>
      <c r="S30" s="1343"/>
    </row>
    <row r="31" spans="1:19" ht="15" customHeight="1" x14ac:dyDescent="0.2">
      <c r="A31" s="1343"/>
      <c r="B31" s="1347"/>
      <c r="C31" s="1541" t="s">
        <v>68</v>
      </c>
      <c r="D31" s="1541"/>
      <c r="E31" s="1401">
        <v>17003</v>
      </c>
      <c r="F31" s="1402">
        <v>16132</v>
      </c>
      <c r="G31" s="1402">
        <v>13237</v>
      </c>
      <c r="H31" s="1402">
        <v>10487</v>
      </c>
      <c r="I31" s="1402">
        <v>15559</v>
      </c>
      <c r="J31" s="1402">
        <v>15617</v>
      </c>
      <c r="K31" s="1402">
        <v>16334</v>
      </c>
      <c r="L31" s="1402">
        <v>14251</v>
      </c>
      <c r="M31" s="1402">
        <v>16872</v>
      </c>
      <c r="N31" s="1402">
        <v>16274</v>
      </c>
      <c r="O31" s="1402">
        <v>11950</v>
      </c>
      <c r="P31" s="1402">
        <v>9593</v>
      </c>
      <c r="Q31" s="1402">
        <v>11158</v>
      </c>
      <c r="R31" s="1352"/>
      <c r="S31" s="1343"/>
    </row>
    <row r="32" spans="1:19" ht="12" customHeight="1" x14ac:dyDescent="0.2">
      <c r="A32" s="1343"/>
      <c r="B32" s="1347"/>
      <c r="C32" s="1355"/>
      <c r="D32" s="430" t="s">
        <v>189</v>
      </c>
      <c r="E32" s="130">
        <v>6558</v>
      </c>
      <c r="F32" s="139">
        <v>6382</v>
      </c>
      <c r="G32" s="139">
        <v>5199</v>
      </c>
      <c r="H32" s="139">
        <v>3358</v>
      </c>
      <c r="I32" s="139">
        <v>6032</v>
      </c>
      <c r="J32" s="139">
        <v>5978</v>
      </c>
      <c r="K32" s="139">
        <v>5685</v>
      </c>
      <c r="L32" s="139">
        <v>4846</v>
      </c>
      <c r="M32" s="139">
        <v>5461</v>
      </c>
      <c r="N32" s="139">
        <v>5329</v>
      </c>
      <c r="O32" s="139">
        <v>4188</v>
      </c>
      <c r="P32" s="139">
        <v>2386</v>
      </c>
      <c r="Q32" s="139">
        <v>3376</v>
      </c>
      <c r="R32" s="1352"/>
      <c r="S32" s="1343"/>
    </row>
    <row r="33" spans="1:19" ht="12" customHeight="1" x14ac:dyDescent="0.2">
      <c r="A33" s="1343"/>
      <c r="B33" s="1347"/>
      <c r="C33" s="1355"/>
      <c r="D33" s="430" t="s">
        <v>190</v>
      </c>
      <c r="E33" s="130">
        <v>5375</v>
      </c>
      <c r="F33" s="139">
        <v>4473</v>
      </c>
      <c r="G33" s="139">
        <v>3657</v>
      </c>
      <c r="H33" s="139">
        <v>3253</v>
      </c>
      <c r="I33" s="139">
        <v>4813</v>
      </c>
      <c r="J33" s="139">
        <v>4262</v>
      </c>
      <c r="K33" s="139">
        <v>4611</v>
      </c>
      <c r="L33" s="139">
        <v>3790</v>
      </c>
      <c r="M33" s="139">
        <v>5177</v>
      </c>
      <c r="N33" s="139">
        <v>5033</v>
      </c>
      <c r="O33" s="139">
        <v>3584</v>
      </c>
      <c r="P33" s="139">
        <v>3823</v>
      </c>
      <c r="Q33" s="139">
        <v>4251</v>
      </c>
      <c r="R33" s="1352"/>
      <c r="S33" s="1343"/>
    </row>
    <row r="34" spans="1:19" ht="12" customHeight="1" x14ac:dyDescent="0.2">
      <c r="A34" s="1343"/>
      <c r="B34" s="1347"/>
      <c r="C34" s="1355"/>
      <c r="D34" s="430" t="s">
        <v>59</v>
      </c>
      <c r="E34" s="130">
        <v>2663</v>
      </c>
      <c r="F34" s="139">
        <v>2542</v>
      </c>
      <c r="G34" s="139">
        <v>1920</v>
      </c>
      <c r="H34" s="139">
        <v>1796</v>
      </c>
      <c r="I34" s="139">
        <v>2189</v>
      </c>
      <c r="J34" s="139">
        <v>2155</v>
      </c>
      <c r="K34" s="139">
        <v>2347</v>
      </c>
      <c r="L34" s="139">
        <v>1939</v>
      </c>
      <c r="M34" s="139">
        <v>2414</v>
      </c>
      <c r="N34" s="139">
        <v>2574</v>
      </c>
      <c r="O34" s="139">
        <v>1946</v>
      </c>
      <c r="P34" s="139">
        <v>1393</v>
      </c>
      <c r="Q34" s="139">
        <v>1642</v>
      </c>
      <c r="R34" s="1352"/>
      <c r="S34" s="1343"/>
    </row>
    <row r="35" spans="1:19" ht="12" customHeight="1" x14ac:dyDescent="0.2">
      <c r="A35" s="1343"/>
      <c r="B35" s="1347"/>
      <c r="C35" s="1355"/>
      <c r="D35" s="430" t="s">
        <v>192</v>
      </c>
      <c r="E35" s="130">
        <v>1481</v>
      </c>
      <c r="F35" s="139">
        <v>1813</v>
      </c>
      <c r="G35" s="139">
        <v>1654</v>
      </c>
      <c r="H35" s="139">
        <v>1444</v>
      </c>
      <c r="I35" s="139">
        <v>1550</v>
      </c>
      <c r="J35" s="139">
        <v>1665</v>
      </c>
      <c r="K35" s="139">
        <v>1655</v>
      </c>
      <c r="L35" s="139">
        <v>1568</v>
      </c>
      <c r="M35" s="139">
        <v>1672</v>
      </c>
      <c r="N35" s="139">
        <v>1494</v>
      </c>
      <c r="O35" s="139">
        <v>1178</v>
      </c>
      <c r="P35" s="139">
        <v>1181</v>
      </c>
      <c r="Q35" s="139">
        <v>1052</v>
      </c>
      <c r="R35" s="1352"/>
      <c r="S35" s="1343"/>
    </row>
    <row r="36" spans="1:19" ht="12" customHeight="1" x14ac:dyDescent="0.2">
      <c r="A36" s="1343"/>
      <c r="B36" s="1347"/>
      <c r="C36" s="1355"/>
      <c r="D36" s="430" t="s">
        <v>193</v>
      </c>
      <c r="E36" s="130">
        <v>582</v>
      </c>
      <c r="F36" s="139">
        <v>542</v>
      </c>
      <c r="G36" s="139">
        <v>519</v>
      </c>
      <c r="H36" s="139">
        <v>377</v>
      </c>
      <c r="I36" s="139">
        <v>656</v>
      </c>
      <c r="J36" s="139">
        <v>1169</v>
      </c>
      <c r="K36" s="139">
        <v>1616</v>
      </c>
      <c r="L36" s="139">
        <v>1695</v>
      </c>
      <c r="M36" s="139">
        <v>1641</v>
      </c>
      <c r="N36" s="139">
        <v>1283</v>
      </c>
      <c r="O36" s="139">
        <v>680</v>
      </c>
      <c r="P36" s="139">
        <v>412</v>
      </c>
      <c r="Q36" s="139">
        <v>419</v>
      </c>
      <c r="R36" s="1352"/>
      <c r="S36" s="1343"/>
    </row>
    <row r="37" spans="1:19" ht="12" customHeight="1" x14ac:dyDescent="0.2">
      <c r="A37" s="1343"/>
      <c r="B37" s="1347"/>
      <c r="C37" s="1355"/>
      <c r="D37" s="430" t="s">
        <v>131</v>
      </c>
      <c r="E37" s="130">
        <v>168</v>
      </c>
      <c r="F37" s="139">
        <v>171</v>
      </c>
      <c r="G37" s="139">
        <v>112</v>
      </c>
      <c r="H37" s="139">
        <v>92</v>
      </c>
      <c r="I37" s="139">
        <v>123</v>
      </c>
      <c r="J37" s="139">
        <v>151</v>
      </c>
      <c r="K37" s="139">
        <v>215</v>
      </c>
      <c r="L37" s="139">
        <v>203</v>
      </c>
      <c r="M37" s="139">
        <v>285</v>
      </c>
      <c r="N37" s="139">
        <v>283</v>
      </c>
      <c r="O37" s="139">
        <v>201</v>
      </c>
      <c r="P37" s="139">
        <v>168</v>
      </c>
      <c r="Q37" s="139">
        <v>173</v>
      </c>
      <c r="R37" s="1352"/>
      <c r="S37" s="1343"/>
    </row>
    <row r="38" spans="1:19" ht="12" customHeight="1" x14ac:dyDescent="0.2">
      <c r="A38" s="1343"/>
      <c r="B38" s="1347"/>
      <c r="C38" s="1355"/>
      <c r="D38" s="430" t="s">
        <v>132</v>
      </c>
      <c r="E38" s="130">
        <v>176</v>
      </c>
      <c r="F38" s="139">
        <v>209</v>
      </c>
      <c r="G38" s="139">
        <v>176</v>
      </c>
      <c r="H38" s="139">
        <v>167</v>
      </c>
      <c r="I38" s="139">
        <v>196</v>
      </c>
      <c r="J38" s="139">
        <v>237</v>
      </c>
      <c r="K38" s="139">
        <v>205</v>
      </c>
      <c r="L38" s="139">
        <v>210</v>
      </c>
      <c r="M38" s="139">
        <v>222</v>
      </c>
      <c r="N38" s="139">
        <v>278</v>
      </c>
      <c r="O38" s="139">
        <v>173</v>
      </c>
      <c r="P38" s="139">
        <v>230</v>
      </c>
      <c r="Q38" s="139">
        <v>245</v>
      </c>
      <c r="R38" s="1352"/>
      <c r="S38" s="1343"/>
    </row>
    <row r="39" spans="1:19" ht="15" customHeight="1" x14ac:dyDescent="0.2">
      <c r="A39" s="1343"/>
      <c r="B39" s="1347"/>
      <c r="C39" s="1355"/>
      <c r="D39" s="436" t="s">
        <v>344</v>
      </c>
      <c r="E39" s="139">
        <v>598</v>
      </c>
      <c r="F39" s="139">
        <v>971</v>
      </c>
      <c r="G39" s="139">
        <v>1053</v>
      </c>
      <c r="H39" s="139">
        <v>834</v>
      </c>
      <c r="I39" s="139">
        <v>1117</v>
      </c>
      <c r="J39" s="139">
        <v>964</v>
      </c>
      <c r="K39" s="139">
        <v>708</v>
      </c>
      <c r="L39" s="139">
        <v>685</v>
      </c>
      <c r="M39" s="139">
        <v>1232</v>
      </c>
      <c r="N39" s="139">
        <v>567</v>
      </c>
      <c r="O39" s="139">
        <v>428</v>
      </c>
      <c r="P39" s="139">
        <v>570</v>
      </c>
      <c r="Q39" s="139">
        <v>475</v>
      </c>
      <c r="R39" s="1352"/>
      <c r="S39" s="1343"/>
    </row>
    <row r="40" spans="1:19" ht="12" customHeight="1" x14ac:dyDescent="0.2">
      <c r="A40" s="1343"/>
      <c r="B40" s="1347"/>
      <c r="C40" s="1355"/>
      <c r="D40" s="436" t="s">
        <v>217</v>
      </c>
      <c r="E40" s="139">
        <v>4409</v>
      </c>
      <c r="F40" s="139">
        <v>4221</v>
      </c>
      <c r="G40" s="139">
        <v>3468</v>
      </c>
      <c r="H40" s="139">
        <v>2508</v>
      </c>
      <c r="I40" s="139">
        <v>3982</v>
      </c>
      <c r="J40" s="139">
        <v>4512</v>
      </c>
      <c r="K40" s="139">
        <v>4038</v>
      </c>
      <c r="L40" s="139">
        <v>3511</v>
      </c>
      <c r="M40" s="139">
        <v>4004</v>
      </c>
      <c r="N40" s="139">
        <v>4052</v>
      </c>
      <c r="O40" s="139">
        <v>3003</v>
      </c>
      <c r="P40" s="139">
        <v>2218</v>
      </c>
      <c r="Q40" s="139">
        <v>2923</v>
      </c>
      <c r="R40" s="1352"/>
      <c r="S40" s="1343"/>
    </row>
    <row r="41" spans="1:19" ht="12" customHeight="1" x14ac:dyDescent="0.2">
      <c r="A41" s="1343"/>
      <c r="B41" s="1347"/>
      <c r="C41" s="1355"/>
      <c r="D41" s="436" t="s">
        <v>165</v>
      </c>
      <c r="E41" s="139">
        <v>11995</v>
      </c>
      <c r="F41" s="139">
        <v>10930</v>
      </c>
      <c r="G41" s="139">
        <v>8715</v>
      </c>
      <c r="H41" s="139">
        <v>7145</v>
      </c>
      <c r="I41" s="139">
        <v>10460</v>
      </c>
      <c r="J41" s="139">
        <v>10141</v>
      </c>
      <c r="K41" s="139">
        <v>11588</v>
      </c>
      <c r="L41" s="139">
        <v>10054</v>
      </c>
      <c r="M41" s="139">
        <v>11636</v>
      </c>
      <c r="N41" s="139">
        <v>11655</v>
      </c>
      <c r="O41" s="139">
        <v>8518</v>
      </c>
      <c r="P41" s="139">
        <v>6805</v>
      </c>
      <c r="Q41" s="139">
        <v>7760</v>
      </c>
      <c r="R41" s="1352"/>
      <c r="S41" s="1343"/>
    </row>
    <row r="42" spans="1:19" ht="11.25" customHeight="1" x14ac:dyDescent="0.2">
      <c r="A42" s="1343"/>
      <c r="B42" s="1347"/>
      <c r="C42" s="1355"/>
      <c r="D42" s="436" t="s">
        <v>218</v>
      </c>
      <c r="E42" s="711">
        <v>1</v>
      </c>
      <c r="F42" s="710">
        <v>10</v>
      </c>
      <c r="G42" s="710">
        <v>1</v>
      </c>
      <c r="H42" s="710">
        <v>0</v>
      </c>
      <c r="I42" s="710">
        <v>0</v>
      </c>
      <c r="J42" s="710">
        <v>0</v>
      </c>
      <c r="K42" s="710">
        <v>0</v>
      </c>
      <c r="L42" s="710">
        <v>1</v>
      </c>
      <c r="M42" s="710">
        <v>0</v>
      </c>
      <c r="N42" s="710">
        <v>0</v>
      </c>
      <c r="O42" s="710">
        <v>1</v>
      </c>
      <c r="P42" s="710">
        <v>0</v>
      </c>
      <c r="Q42" s="710">
        <v>0</v>
      </c>
      <c r="R42" s="1352"/>
      <c r="S42" s="1343"/>
    </row>
    <row r="43" spans="1:19" ht="15" customHeight="1" x14ac:dyDescent="0.2">
      <c r="A43" s="1343"/>
      <c r="B43" s="1347"/>
      <c r="C43" s="1425" t="s">
        <v>293</v>
      </c>
      <c r="D43" s="1425"/>
      <c r="E43" s="130"/>
      <c r="F43" s="130"/>
      <c r="G43" s="139"/>
      <c r="H43" s="139"/>
      <c r="I43" s="139"/>
      <c r="J43" s="139"/>
      <c r="K43" s="139"/>
      <c r="L43" s="139"/>
      <c r="M43" s="139"/>
      <c r="N43" s="139"/>
      <c r="O43" s="139"/>
      <c r="P43" s="139"/>
      <c r="Q43" s="139"/>
      <c r="R43" s="1352"/>
      <c r="S43" s="1343"/>
    </row>
    <row r="44" spans="1:19" ht="12" customHeight="1" x14ac:dyDescent="0.2">
      <c r="A44" s="1343"/>
      <c r="B44" s="1347"/>
      <c r="C44" s="1355"/>
      <c r="D44" s="1426" t="s">
        <v>503</v>
      </c>
      <c r="E44" s="139">
        <v>1479</v>
      </c>
      <c r="F44" s="139">
        <v>1298</v>
      </c>
      <c r="G44" s="139">
        <v>1069</v>
      </c>
      <c r="H44" s="139">
        <v>779</v>
      </c>
      <c r="I44" s="139">
        <v>1717</v>
      </c>
      <c r="J44" s="139">
        <v>1464</v>
      </c>
      <c r="K44" s="139">
        <v>1340</v>
      </c>
      <c r="L44" s="139">
        <v>1202</v>
      </c>
      <c r="M44" s="139">
        <v>1586</v>
      </c>
      <c r="N44" s="139">
        <v>1663</v>
      </c>
      <c r="O44" s="139">
        <v>1172</v>
      </c>
      <c r="P44" s="139">
        <v>2155</v>
      </c>
      <c r="Q44" s="139">
        <v>1724</v>
      </c>
      <c r="R44" s="1352"/>
      <c r="S44" s="1343"/>
    </row>
    <row r="45" spans="1:19" ht="12" customHeight="1" x14ac:dyDescent="0.2">
      <c r="A45" s="1343"/>
      <c r="B45" s="1347"/>
      <c r="C45" s="1355"/>
      <c r="D45" s="1426" t="s">
        <v>504</v>
      </c>
      <c r="E45" s="139">
        <v>1500</v>
      </c>
      <c r="F45" s="139">
        <v>618</v>
      </c>
      <c r="G45" s="139">
        <v>349</v>
      </c>
      <c r="H45" s="139">
        <v>257</v>
      </c>
      <c r="I45" s="139">
        <v>529</v>
      </c>
      <c r="J45" s="139">
        <v>380</v>
      </c>
      <c r="K45" s="139">
        <v>494</v>
      </c>
      <c r="L45" s="139">
        <v>612</v>
      </c>
      <c r="M45" s="139">
        <v>626</v>
      </c>
      <c r="N45" s="139">
        <v>546</v>
      </c>
      <c r="O45" s="139">
        <v>376</v>
      </c>
      <c r="P45" s="139">
        <v>297</v>
      </c>
      <c r="Q45" s="139">
        <v>1547</v>
      </c>
      <c r="R45" s="1352"/>
      <c r="S45" s="1343"/>
    </row>
    <row r="46" spans="1:19" ht="12" customHeight="1" x14ac:dyDescent="0.2">
      <c r="A46" s="1343"/>
      <c r="B46" s="1347"/>
      <c r="C46" s="1355"/>
      <c r="D46" s="1426" t="s">
        <v>506</v>
      </c>
      <c r="E46" s="139">
        <v>1551</v>
      </c>
      <c r="F46" s="139">
        <v>1439</v>
      </c>
      <c r="G46" s="139">
        <v>1262</v>
      </c>
      <c r="H46" s="139">
        <v>987</v>
      </c>
      <c r="I46" s="139">
        <v>1236</v>
      </c>
      <c r="J46" s="139">
        <v>1558</v>
      </c>
      <c r="K46" s="139">
        <v>1947</v>
      </c>
      <c r="L46" s="139">
        <v>1759</v>
      </c>
      <c r="M46" s="139">
        <v>2104</v>
      </c>
      <c r="N46" s="139">
        <v>1734</v>
      </c>
      <c r="O46" s="139">
        <v>1216</v>
      </c>
      <c r="P46" s="139">
        <v>684</v>
      </c>
      <c r="Q46" s="139">
        <v>915</v>
      </c>
      <c r="R46" s="1352"/>
      <c r="S46" s="1343"/>
    </row>
    <row r="47" spans="1:19" ht="12" customHeight="1" x14ac:dyDescent="0.2">
      <c r="A47" s="1343"/>
      <c r="B47" s="1347"/>
      <c r="C47" s="1355"/>
      <c r="D47" s="1426" t="s">
        <v>502</v>
      </c>
      <c r="E47" s="139">
        <v>1057</v>
      </c>
      <c r="F47" s="139">
        <v>1232</v>
      </c>
      <c r="G47" s="139">
        <v>1021</v>
      </c>
      <c r="H47" s="139">
        <v>963</v>
      </c>
      <c r="I47" s="139">
        <v>1015</v>
      </c>
      <c r="J47" s="139">
        <v>1115</v>
      </c>
      <c r="K47" s="139">
        <v>1221</v>
      </c>
      <c r="L47" s="139">
        <v>1156</v>
      </c>
      <c r="M47" s="139">
        <v>1338</v>
      </c>
      <c r="N47" s="139">
        <v>1388</v>
      </c>
      <c r="O47" s="139">
        <v>1078</v>
      </c>
      <c r="P47" s="139">
        <v>708</v>
      </c>
      <c r="Q47" s="139">
        <v>639</v>
      </c>
      <c r="R47" s="1352"/>
      <c r="S47" s="1343"/>
    </row>
    <row r="48" spans="1:19" ht="12" customHeight="1" x14ac:dyDescent="0.2">
      <c r="A48" s="1343"/>
      <c r="B48" s="1347"/>
      <c r="C48" s="1355"/>
      <c r="D48" s="1426" t="s">
        <v>507</v>
      </c>
      <c r="E48" s="139">
        <v>641</v>
      </c>
      <c r="F48" s="139">
        <v>641</v>
      </c>
      <c r="G48" s="139">
        <v>594</v>
      </c>
      <c r="H48" s="139">
        <v>366</v>
      </c>
      <c r="I48" s="139">
        <v>546</v>
      </c>
      <c r="J48" s="139">
        <v>493</v>
      </c>
      <c r="K48" s="139">
        <v>579</v>
      </c>
      <c r="L48" s="139">
        <v>456</v>
      </c>
      <c r="M48" s="139">
        <v>663</v>
      </c>
      <c r="N48" s="139">
        <v>805</v>
      </c>
      <c r="O48" s="139">
        <v>651</v>
      </c>
      <c r="P48" s="139">
        <v>580</v>
      </c>
      <c r="Q48" s="139">
        <v>629</v>
      </c>
      <c r="R48" s="1352"/>
      <c r="S48" s="1343"/>
    </row>
    <row r="49" spans="1:22" ht="15" customHeight="1" x14ac:dyDescent="0.2">
      <c r="A49" s="1343"/>
      <c r="B49" s="1347"/>
      <c r="C49" s="1541" t="s">
        <v>220</v>
      </c>
      <c r="D49" s="1541"/>
      <c r="E49" s="439">
        <f t="shared" ref="E49:P49" si="0">+E31/E8*100</f>
        <v>22.849809170563887</v>
      </c>
      <c r="F49" s="439">
        <f t="shared" si="0"/>
        <v>22.982021255377951</v>
      </c>
      <c r="G49" s="439">
        <f t="shared" si="0"/>
        <v>20.460622922946133</v>
      </c>
      <c r="H49" s="439">
        <f t="shared" si="0"/>
        <v>19.408509614494847</v>
      </c>
      <c r="I49" s="439">
        <f t="shared" si="0"/>
        <v>23.961252964548617</v>
      </c>
      <c r="J49" s="439">
        <f t="shared" si="0"/>
        <v>29.118809665871119</v>
      </c>
      <c r="K49" s="439">
        <f t="shared" si="0"/>
        <v>30.551399072272933</v>
      </c>
      <c r="L49" s="439">
        <f t="shared" si="0"/>
        <v>28.424684857188449</v>
      </c>
      <c r="M49" s="439">
        <f t="shared" si="0"/>
        <v>33.739951205855299</v>
      </c>
      <c r="N49" s="439">
        <f t="shared" si="0"/>
        <v>32.87942459996767</v>
      </c>
      <c r="O49" s="439">
        <f t="shared" si="0"/>
        <v>25.280304632959595</v>
      </c>
      <c r="P49" s="439">
        <f t="shared" si="0"/>
        <v>19.044310331136348</v>
      </c>
      <c r="Q49" s="439">
        <f>+Q31/Q8*100</f>
        <v>17.04708650349864</v>
      </c>
      <c r="R49" s="1352"/>
      <c r="S49" s="1343"/>
    </row>
    <row r="50" spans="1:22" ht="11.25" customHeight="1" thickBot="1" x14ac:dyDescent="0.25">
      <c r="A50" s="1343"/>
      <c r="B50" s="1347"/>
      <c r="C50" s="1427"/>
      <c r="D50" s="1352"/>
      <c r="E50" s="1348"/>
      <c r="F50" s="1348"/>
      <c r="G50" s="1348"/>
      <c r="H50" s="1348"/>
      <c r="I50" s="1348"/>
      <c r="J50" s="1348"/>
      <c r="K50" s="1348"/>
      <c r="L50" s="1348"/>
      <c r="M50" s="1348"/>
      <c r="N50" s="1348"/>
      <c r="O50" s="1348"/>
      <c r="P50" s="1348"/>
      <c r="Q50" s="1419"/>
      <c r="R50" s="1352"/>
      <c r="S50" s="1343"/>
    </row>
    <row r="51" spans="1:22" s="1351" customFormat="1" ht="13.5" customHeight="1" thickBot="1" x14ac:dyDescent="0.25">
      <c r="A51" s="1349"/>
      <c r="B51" s="1350"/>
      <c r="C51" s="1395" t="s">
        <v>221</v>
      </c>
      <c r="D51" s="1396"/>
      <c r="E51" s="1420"/>
      <c r="F51" s="1420"/>
      <c r="G51" s="1420"/>
      <c r="H51" s="1420"/>
      <c r="I51" s="1420"/>
      <c r="J51" s="1420"/>
      <c r="K51" s="1420"/>
      <c r="L51" s="1420"/>
      <c r="M51" s="1420"/>
      <c r="N51" s="1420"/>
      <c r="O51" s="1420"/>
      <c r="P51" s="1420"/>
      <c r="Q51" s="1421"/>
      <c r="R51" s="1352"/>
      <c r="S51" s="1349"/>
    </row>
    <row r="52" spans="1:22" ht="9.75" customHeight="1" x14ac:dyDescent="0.2">
      <c r="A52" s="1343"/>
      <c r="B52" s="1347"/>
      <c r="C52" s="1422" t="s">
        <v>78</v>
      </c>
      <c r="D52" s="1428"/>
      <c r="E52" s="1423"/>
      <c r="F52" s="1423"/>
      <c r="G52" s="1423"/>
      <c r="H52" s="1423"/>
      <c r="I52" s="1423"/>
      <c r="J52" s="1423"/>
      <c r="K52" s="1423"/>
      <c r="L52" s="1423"/>
      <c r="M52" s="1423"/>
      <c r="N52" s="1423"/>
      <c r="O52" s="1423"/>
      <c r="P52" s="1423"/>
      <c r="Q52" s="1424"/>
      <c r="R52" s="1352"/>
      <c r="S52" s="1343"/>
    </row>
    <row r="53" spans="1:22" ht="15" customHeight="1" x14ac:dyDescent="0.2">
      <c r="A53" s="1343"/>
      <c r="B53" s="1347"/>
      <c r="C53" s="1541" t="s">
        <v>68</v>
      </c>
      <c r="D53" s="1541"/>
      <c r="E53" s="1401">
        <v>11743</v>
      </c>
      <c r="F53" s="1402">
        <v>11439</v>
      </c>
      <c r="G53" s="1402">
        <v>9551</v>
      </c>
      <c r="H53" s="1402">
        <v>7955</v>
      </c>
      <c r="I53" s="1402">
        <v>10791</v>
      </c>
      <c r="J53" s="1402">
        <v>9587</v>
      </c>
      <c r="K53" s="1402">
        <v>11040</v>
      </c>
      <c r="L53" s="1402">
        <v>10189</v>
      </c>
      <c r="M53" s="1402">
        <v>11871</v>
      </c>
      <c r="N53" s="1402">
        <v>11264</v>
      </c>
      <c r="O53" s="1402">
        <v>9001</v>
      </c>
      <c r="P53" s="1402">
        <v>7142</v>
      </c>
      <c r="Q53" s="1402">
        <v>7925</v>
      </c>
      <c r="R53" s="1352"/>
      <c r="S53" s="1343"/>
    </row>
    <row r="54" spans="1:22" ht="11.25" customHeight="1" x14ac:dyDescent="0.2">
      <c r="A54" s="1343"/>
      <c r="B54" s="1347"/>
      <c r="C54" s="1355"/>
      <c r="D54" s="75" t="s">
        <v>344</v>
      </c>
      <c r="E54" s="1429">
        <v>332</v>
      </c>
      <c r="F54" s="157">
        <v>387</v>
      </c>
      <c r="G54" s="157">
        <v>481</v>
      </c>
      <c r="H54" s="157">
        <v>309</v>
      </c>
      <c r="I54" s="139">
        <v>486</v>
      </c>
      <c r="J54" s="139">
        <v>320</v>
      </c>
      <c r="K54" s="139">
        <v>380</v>
      </c>
      <c r="L54" s="139">
        <v>661</v>
      </c>
      <c r="M54" s="139">
        <v>997</v>
      </c>
      <c r="N54" s="139">
        <v>442</v>
      </c>
      <c r="O54" s="139">
        <v>231</v>
      </c>
      <c r="P54" s="139">
        <v>295</v>
      </c>
      <c r="Q54" s="139">
        <v>301</v>
      </c>
      <c r="R54" s="1352"/>
      <c r="S54" s="1343"/>
    </row>
    <row r="55" spans="1:22" ht="11.25" customHeight="1" x14ac:dyDescent="0.2">
      <c r="A55" s="1343"/>
      <c r="B55" s="1347"/>
      <c r="C55" s="1355"/>
      <c r="D55" s="75" t="s">
        <v>217</v>
      </c>
      <c r="E55" s="1429">
        <v>2721</v>
      </c>
      <c r="F55" s="157">
        <v>3074</v>
      </c>
      <c r="G55" s="157">
        <v>2522</v>
      </c>
      <c r="H55" s="157">
        <v>1798</v>
      </c>
      <c r="I55" s="139">
        <v>2715</v>
      </c>
      <c r="J55" s="139">
        <v>2705</v>
      </c>
      <c r="K55" s="139">
        <v>2768</v>
      </c>
      <c r="L55" s="139">
        <v>2282</v>
      </c>
      <c r="M55" s="139">
        <v>2803</v>
      </c>
      <c r="N55" s="139">
        <v>2611</v>
      </c>
      <c r="O55" s="139">
        <v>2146</v>
      </c>
      <c r="P55" s="139">
        <v>1491</v>
      </c>
      <c r="Q55" s="139">
        <v>1741</v>
      </c>
      <c r="R55" s="1352"/>
      <c r="S55" s="1343"/>
    </row>
    <row r="56" spans="1:22" ht="11.25" customHeight="1" x14ac:dyDescent="0.2">
      <c r="A56" s="1343"/>
      <c r="B56" s="1347"/>
      <c r="C56" s="1355"/>
      <c r="D56" s="75" t="s">
        <v>165</v>
      </c>
      <c r="E56" s="1429">
        <v>8689</v>
      </c>
      <c r="F56" s="157">
        <v>7978</v>
      </c>
      <c r="G56" s="157">
        <v>6537</v>
      </c>
      <c r="H56" s="157">
        <v>5848</v>
      </c>
      <c r="I56" s="139">
        <v>7590</v>
      </c>
      <c r="J56" s="139">
        <v>6562</v>
      </c>
      <c r="K56" s="139">
        <v>7892</v>
      </c>
      <c r="L56" s="139">
        <v>7245</v>
      </c>
      <c r="M56" s="139">
        <v>8070</v>
      </c>
      <c r="N56" s="139">
        <v>8211</v>
      </c>
      <c r="O56" s="139">
        <v>6623</v>
      </c>
      <c r="P56" s="139">
        <v>5356</v>
      </c>
      <c r="Q56" s="139">
        <v>5883</v>
      </c>
      <c r="R56" s="1352"/>
      <c r="S56" s="1343"/>
    </row>
    <row r="57" spans="1:22" ht="11.25" customHeight="1" x14ac:dyDescent="0.2">
      <c r="A57" s="1343"/>
      <c r="B57" s="1347"/>
      <c r="C57" s="1355"/>
      <c r="D57" s="75" t="s">
        <v>218</v>
      </c>
      <c r="E57" s="711">
        <v>1</v>
      </c>
      <c r="F57" s="710">
        <v>0</v>
      </c>
      <c r="G57" s="710">
        <v>11</v>
      </c>
      <c r="H57" s="710">
        <v>0</v>
      </c>
      <c r="I57" s="710">
        <v>0</v>
      </c>
      <c r="J57" s="710">
        <v>0</v>
      </c>
      <c r="K57" s="710">
        <v>0</v>
      </c>
      <c r="L57" s="710">
        <v>1</v>
      </c>
      <c r="M57" s="710">
        <v>1</v>
      </c>
      <c r="N57" s="710">
        <v>0</v>
      </c>
      <c r="O57" s="710">
        <v>1</v>
      </c>
      <c r="P57" s="710">
        <v>0</v>
      </c>
      <c r="Q57" s="710">
        <v>0</v>
      </c>
      <c r="R57" s="1352"/>
      <c r="S57" s="1343"/>
      <c r="V57" s="1409"/>
    </row>
    <row r="58" spans="1:22" ht="12.75" hidden="1" customHeight="1" x14ac:dyDescent="0.2">
      <c r="A58" s="1343"/>
      <c r="B58" s="1347"/>
      <c r="C58" s="1355"/>
      <c r="D58" s="181" t="s">
        <v>189</v>
      </c>
      <c r="E58" s="130">
        <v>4231</v>
      </c>
      <c r="F58" s="139">
        <v>4515</v>
      </c>
      <c r="G58" s="139">
        <v>3733</v>
      </c>
      <c r="H58" s="139">
        <v>2869</v>
      </c>
      <c r="I58" s="139">
        <v>3988</v>
      </c>
      <c r="J58" s="139">
        <v>3769</v>
      </c>
      <c r="K58" s="139">
        <v>3938</v>
      </c>
      <c r="L58" s="139">
        <v>3246</v>
      </c>
      <c r="M58" s="139">
        <v>4075</v>
      </c>
      <c r="N58" s="139">
        <v>3588</v>
      </c>
      <c r="O58" s="139">
        <v>3148</v>
      </c>
      <c r="P58" s="139">
        <v>1742</v>
      </c>
      <c r="Q58" s="139">
        <v>2382</v>
      </c>
      <c r="R58" s="1352"/>
      <c r="S58" s="1343"/>
    </row>
    <row r="59" spans="1:22" ht="12.75" hidden="1" customHeight="1" x14ac:dyDescent="0.2">
      <c r="A59" s="1343"/>
      <c r="B59" s="1347"/>
      <c r="C59" s="1355"/>
      <c r="D59" s="181" t="s">
        <v>190</v>
      </c>
      <c r="E59" s="130">
        <v>4161</v>
      </c>
      <c r="F59" s="139">
        <v>3557</v>
      </c>
      <c r="G59" s="139">
        <v>2920</v>
      </c>
      <c r="H59" s="139">
        <v>2392</v>
      </c>
      <c r="I59" s="139">
        <v>3724</v>
      </c>
      <c r="J59" s="139">
        <v>3046</v>
      </c>
      <c r="K59" s="139">
        <v>3375</v>
      </c>
      <c r="L59" s="139">
        <v>2856</v>
      </c>
      <c r="M59" s="139">
        <v>3861</v>
      </c>
      <c r="N59" s="139">
        <v>3813</v>
      </c>
      <c r="O59" s="139">
        <v>2882</v>
      </c>
      <c r="P59" s="139">
        <v>2985</v>
      </c>
      <c r="Q59" s="139">
        <v>3290</v>
      </c>
      <c r="R59" s="1352"/>
      <c r="S59" s="1343"/>
    </row>
    <row r="60" spans="1:22" ht="12.75" hidden="1" customHeight="1" x14ac:dyDescent="0.2">
      <c r="A60" s="1343"/>
      <c r="B60" s="1347"/>
      <c r="C60" s="1355"/>
      <c r="D60" s="181" t="s">
        <v>59</v>
      </c>
      <c r="E60" s="130">
        <v>1782</v>
      </c>
      <c r="F60" s="139">
        <v>1783</v>
      </c>
      <c r="G60" s="139">
        <v>1336</v>
      </c>
      <c r="H60" s="139">
        <v>1333</v>
      </c>
      <c r="I60" s="139">
        <v>1409</v>
      </c>
      <c r="J60" s="139">
        <v>1125</v>
      </c>
      <c r="K60" s="139">
        <v>1317</v>
      </c>
      <c r="L60" s="139">
        <v>1321</v>
      </c>
      <c r="M60" s="139">
        <v>1356</v>
      </c>
      <c r="N60" s="139">
        <v>1606</v>
      </c>
      <c r="O60" s="139">
        <v>1338</v>
      </c>
      <c r="P60" s="139">
        <v>974</v>
      </c>
      <c r="Q60" s="139">
        <v>1042</v>
      </c>
      <c r="R60" s="1352"/>
      <c r="S60" s="1343"/>
    </row>
    <row r="61" spans="1:22" ht="12.75" hidden="1" customHeight="1" x14ac:dyDescent="0.2">
      <c r="A61" s="1343"/>
      <c r="B61" s="1347"/>
      <c r="C61" s="1355"/>
      <c r="D61" s="181" t="s">
        <v>192</v>
      </c>
      <c r="E61" s="130">
        <v>1079</v>
      </c>
      <c r="F61" s="139">
        <v>996</v>
      </c>
      <c r="G61" s="139">
        <v>1030</v>
      </c>
      <c r="H61" s="139">
        <v>864</v>
      </c>
      <c r="I61" s="139">
        <v>1157</v>
      </c>
      <c r="J61" s="139">
        <v>867</v>
      </c>
      <c r="K61" s="139">
        <v>1050</v>
      </c>
      <c r="L61" s="139">
        <v>1277</v>
      </c>
      <c r="M61" s="139">
        <v>1250</v>
      </c>
      <c r="N61" s="139">
        <v>1147</v>
      </c>
      <c r="O61" s="139">
        <v>808</v>
      </c>
      <c r="P61" s="139">
        <v>914</v>
      </c>
      <c r="Q61" s="139">
        <v>732</v>
      </c>
      <c r="R61" s="1352"/>
      <c r="S61" s="1343"/>
    </row>
    <row r="62" spans="1:22" ht="12.75" hidden="1" customHeight="1" x14ac:dyDescent="0.2">
      <c r="A62" s="1343"/>
      <c r="B62" s="1347"/>
      <c r="C62" s="1355"/>
      <c r="D62" s="181" t="s">
        <v>193</v>
      </c>
      <c r="E62" s="130">
        <v>321</v>
      </c>
      <c r="F62" s="139">
        <v>328</v>
      </c>
      <c r="G62" s="139">
        <v>304</v>
      </c>
      <c r="H62" s="139">
        <v>305</v>
      </c>
      <c r="I62" s="139">
        <v>332</v>
      </c>
      <c r="J62" s="139">
        <v>512</v>
      </c>
      <c r="K62" s="139">
        <v>1067</v>
      </c>
      <c r="L62" s="139">
        <v>1217</v>
      </c>
      <c r="M62" s="139">
        <v>1019</v>
      </c>
      <c r="N62" s="139">
        <v>778</v>
      </c>
      <c r="O62" s="139">
        <v>490</v>
      </c>
      <c r="P62" s="139">
        <v>289</v>
      </c>
      <c r="Q62" s="139">
        <v>235</v>
      </c>
      <c r="R62" s="1352"/>
      <c r="S62" s="1343"/>
    </row>
    <row r="63" spans="1:22" ht="12.75" hidden="1" customHeight="1" x14ac:dyDescent="0.2">
      <c r="A63" s="1343"/>
      <c r="B63" s="1347"/>
      <c r="C63" s="1355"/>
      <c r="D63" s="181" t="s">
        <v>131</v>
      </c>
      <c r="E63" s="130">
        <v>82</v>
      </c>
      <c r="F63" s="139">
        <v>117</v>
      </c>
      <c r="G63" s="139">
        <v>73</v>
      </c>
      <c r="H63" s="139">
        <v>87</v>
      </c>
      <c r="I63" s="139">
        <v>77</v>
      </c>
      <c r="J63" s="139">
        <v>86</v>
      </c>
      <c r="K63" s="139">
        <v>159</v>
      </c>
      <c r="L63" s="139">
        <v>137</v>
      </c>
      <c r="M63" s="139">
        <v>201</v>
      </c>
      <c r="N63" s="139">
        <v>190</v>
      </c>
      <c r="O63" s="139">
        <v>196</v>
      </c>
      <c r="P63" s="139">
        <v>127</v>
      </c>
      <c r="Q63" s="139">
        <v>112</v>
      </c>
      <c r="R63" s="1352"/>
      <c r="S63" s="1343"/>
    </row>
    <row r="64" spans="1:22" ht="12.75" hidden="1" customHeight="1" x14ac:dyDescent="0.2">
      <c r="A64" s="1343"/>
      <c r="B64" s="1347"/>
      <c r="C64" s="1355"/>
      <c r="D64" s="181" t="s">
        <v>132</v>
      </c>
      <c r="E64" s="130">
        <v>87</v>
      </c>
      <c r="F64" s="139">
        <v>143</v>
      </c>
      <c r="G64" s="139">
        <v>155</v>
      </c>
      <c r="H64" s="139">
        <v>105</v>
      </c>
      <c r="I64" s="139">
        <v>104</v>
      </c>
      <c r="J64" s="139">
        <v>182</v>
      </c>
      <c r="K64" s="139">
        <v>134</v>
      </c>
      <c r="L64" s="139">
        <v>135</v>
      </c>
      <c r="M64" s="139">
        <v>109</v>
      </c>
      <c r="N64" s="139">
        <v>142</v>
      </c>
      <c r="O64" s="139">
        <v>139</v>
      </c>
      <c r="P64" s="139">
        <v>111</v>
      </c>
      <c r="Q64" s="139">
        <v>132</v>
      </c>
      <c r="R64" s="1352"/>
      <c r="S64" s="1343"/>
    </row>
    <row r="65" spans="1:19" ht="15" customHeight="1" x14ac:dyDescent="0.2">
      <c r="A65" s="1343"/>
      <c r="B65" s="1347"/>
      <c r="C65" s="1541" t="s">
        <v>222</v>
      </c>
      <c r="D65" s="1541"/>
      <c r="E65" s="439">
        <f t="shared" ref="E65:P65" si="1">+E53/E31*100</f>
        <v>69.064282773628179</v>
      </c>
      <c r="F65" s="439">
        <f t="shared" si="1"/>
        <v>70.908752789486741</v>
      </c>
      <c r="G65" s="439">
        <f t="shared" si="1"/>
        <v>72.153811286545292</v>
      </c>
      <c r="H65" s="439">
        <f t="shared" si="1"/>
        <v>75.855821493277389</v>
      </c>
      <c r="I65" s="439">
        <f t="shared" si="1"/>
        <v>69.355357028086644</v>
      </c>
      <c r="J65" s="439">
        <f t="shared" si="1"/>
        <v>61.388230774156369</v>
      </c>
      <c r="K65" s="439">
        <f t="shared" si="1"/>
        <v>67.589077996816457</v>
      </c>
      <c r="L65" s="439">
        <f t="shared" si="1"/>
        <v>71.496737071082734</v>
      </c>
      <c r="M65" s="439">
        <f t="shared" si="1"/>
        <v>70.359174964438125</v>
      </c>
      <c r="N65" s="439">
        <f t="shared" si="1"/>
        <v>69.21469829175372</v>
      </c>
      <c r="O65" s="439">
        <f t="shared" si="1"/>
        <v>75.322175732217573</v>
      </c>
      <c r="P65" s="439">
        <f t="shared" si="1"/>
        <v>74.450119879078485</v>
      </c>
      <c r="Q65" s="439">
        <f>+Q53/Q31*100</f>
        <v>71.025273346477874</v>
      </c>
      <c r="R65" s="1352"/>
      <c r="S65" s="1343"/>
    </row>
    <row r="66" spans="1:19" ht="11.25" customHeight="1" x14ac:dyDescent="0.2">
      <c r="A66" s="1343"/>
      <c r="B66" s="1347"/>
      <c r="C66" s="1355"/>
      <c r="D66" s="430" t="s">
        <v>189</v>
      </c>
      <c r="E66" s="158">
        <f t="shared" ref="E66:Q72" si="2">+E58/E32*100</f>
        <v>64.516620921012503</v>
      </c>
      <c r="F66" s="158">
        <f t="shared" si="2"/>
        <v>70.74584769664682</v>
      </c>
      <c r="G66" s="158">
        <f t="shared" si="2"/>
        <v>71.802269667243706</v>
      </c>
      <c r="H66" s="158">
        <f t="shared" si="2"/>
        <v>85.437760571768905</v>
      </c>
      <c r="I66" s="158">
        <f t="shared" si="2"/>
        <v>66.114058355437663</v>
      </c>
      <c r="J66" s="158">
        <f t="shared" si="2"/>
        <v>63.047842087654736</v>
      </c>
      <c r="K66" s="158">
        <f t="shared" si="2"/>
        <v>69.270008795074759</v>
      </c>
      <c r="L66" s="158">
        <f t="shared" si="2"/>
        <v>66.983078827899305</v>
      </c>
      <c r="M66" s="158">
        <f t="shared" si="2"/>
        <v>74.620032960996156</v>
      </c>
      <c r="N66" s="158">
        <f t="shared" si="2"/>
        <v>67.329705385625829</v>
      </c>
      <c r="O66" s="158">
        <f t="shared" si="2"/>
        <v>75.167144221585474</v>
      </c>
      <c r="P66" s="158">
        <f t="shared" si="2"/>
        <v>73.009220452640406</v>
      </c>
      <c r="Q66" s="158">
        <f>+Q58/Q32*100</f>
        <v>70.556872037914701</v>
      </c>
      <c r="R66" s="1352"/>
      <c r="S66" s="131"/>
    </row>
    <row r="67" spans="1:19" ht="11.25" customHeight="1" x14ac:dyDescent="0.2">
      <c r="A67" s="1343"/>
      <c r="B67" s="1347"/>
      <c r="C67" s="1355"/>
      <c r="D67" s="430" t="s">
        <v>190</v>
      </c>
      <c r="E67" s="158">
        <f t="shared" si="2"/>
        <v>77.413953488372087</v>
      </c>
      <c r="F67" s="158">
        <f t="shared" si="2"/>
        <v>79.521573887771069</v>
      </c>
      <c r="G67" s="158">
        <f t="shared" si="2"/>
        <v>79.84686901832103</v>
      </c>
      <c r="H67" s="158">
        <f t="shared" si="2"/>
        <v>73.532124193052567</v>
      </c>
      <c r="I67" s="158">
        <f t="shared" si="2"/>
        <v>77.373779347600248</v>
      </c>
      <c r="J67" s="158">
        <f t="shared" si="2"/>
        <v>71.46879399343031</v>
      </c>
      <c r="K67" s="158">
        <f t="shared" si="2"/>
        <v>73.194534808067672</v>
      </c>
      <c r="L67" s="158">
        <f t="shared" si="2"/>
        <v>75.356200527704488</v>
      </c>
      <c r="M67" s="158">
        <f t="shared" si="2"/>
        <v>74.579872513038438</v>
      </c>
      <c r="N67" s="158">
        <f t="shared" si="2"/>
        <v>75.759984104907602</v>
      </c>
      <c r="O67" s="158">
        <f t="shared" si="2"/>
        <v>80.412946428571431</v>
      </c>
      <c r="P67" s="158">
        <f t="shared" si="2"/>
        <v>78.080041851948735</v>
      </c>
      <c r="Q67" s="158">
        <f t="shared" si="2"/>
        <v>77.393554457774641</v>
      </c>
      <c r="R67" s="1352"/>
      <c r="S67" s="131"/>
    </row>
    <row r="68" spans="1:19" ht="11.25" customHeight="1" x14ac:dyDescent="0.2">
      <c r="A68" s="1343"/>
      <c r="B68" s="1347"/>
      <c r="C68" s="1355"/>
      <c r="D68" s="430" t="s">
        <v>59</v>
      </c>
      <c r="E68" s="158">
        <f t="shared" si="2"/>
        <v>66.91701088997371</v>
      </c>
      <c r="F68" s="158">
        <f t="shared" si="2"/>
        <v>70.141620771046419</v>
      </c>
      <c r="G68" s="158">
        <f t="shared" si="2"/>
        <v>69.583333333333329</v>
      </c>
      <c r="H68" s="158">
        <f t="shared" si="2"/>
        <v>74.220489977728292</v>
      </c>
      <c r="I68" s="158">
        <f t="shared" si="2"/>
        <v>64.367291000456831</v>
      </c>
      <c r="J68" s="158">
        <f t="shared" si="2"/>
        <v>52.204176334106734</v>
      </c>
      <c r="K68" s="158">
        <f t="shared" si="2"/>
        <v>56.114188325521944</v>
      </c>
      <c r="L68" s="158">
        <f t="shared" si="2"/>
        <v>68.127900979886533</v>
      </c>
      <c r="M68" s="158">
        <f t="shared" si="2"/>
        <v>56.17232808616405</v>
      </c>
      <c r="N68" s="158">
        <f t="shared" si="2"/>
        <v>62.393162393162392</v>
      </c>
      <c r="O68" s="158">
        <f t="shared" si="2"/>
        <v>68.756423432682425</v>
      </c>
      <c r="P68" s="158">
        <f t="shared" si="2"/>
        <v>69.921033740129218</v>
      </c>
      <c r="Q68" s="158">
        <f t="shared" si="2"/>
        <v>63.459196102314252</v>
      </c>
      <c r="R68" s="1352"/>
      <c r="S68" s="131"/>
    </row>
    <row r="69" spans="1:19" ht="11.25" customHeight="1" x14ac:dyDescent="0.2">
      <c r="A69" s="1343"/>
      <c r="B69" s="1347"/>
      <c r="C69" s="1355"/>
      <c r="D69" s="430" t="s">
        <v>192</v>
      </c>
      <c r="E69" s="158">
        <f t="shared" si="2"/>
        <v>72.85617825793382</v>
      </c>
      <c r="F69" s="158">
        <f t="shared" si="2"/>
        <v>54.936569222283502</v>
      </c>
      <c r="G69" s="158">
        <f t="shared" si="2"/>
        <v>62.27327690447401</v>
      </c>
      <c r="H69" s="158">
        <f t="shared" si="2"/>
        <v>59.833795013850413</v>
      </c>
      <c r="I69" s="158">
        <f t="shared" si="2"/>
        <v>74.645161290322577</v>
      </c>
      <c r="J69" s="158">
        <f t="shared" si="2"/>
        <v>52.072072072072075</v>
      </c>
      <c r="K69" s="158">
        <f t="shared" si="2"/>
        <v>63.444108761329311</v>
      </c>
      <c r="L69" s="158">
        <f t="shared" si="2"/>
        <v>81.441326530612244</v>
      </c>
      <c r="M69" s="158">
        <f t="shared" si="2"/>
        <v>74.760765550239242</v>
      </c>
      <c r="N69" s="158">
        <f t="shared" si="2"/>
        <v>76.773761713520756</v>
      </c>
      <c r="O69" s="158">
        <f t="shared" si="2"/>
        <v>68.590831918505941</v>
      </c>
      <c r="P69" s="158">
        <f t="shared" si="2"/>
        <v>77.392040643522435</v>
      </c>
      <c r="Q69" s="158">
        <f t="shared" si="2"/>
        <v>69.581749049429646</v>
      </c>
      <c r="R69" s="1352"/>
      <c r="S69" s="131"/>
    </row>
    <row r="70" spans="1:19" ht="11.25" customHeight="1" x14ac:dyDescent="0.2">
      <c r="A70" s="1343"/>
      <c r="B70" s="1347"/>
      <c r="C70" s="1355"/>
      <c r="D70" s="430" t="s">
        <v>193</v>
      </c>
      <c r="E70" s="158">
        <f t="shared" si="2"/>
        <v>55.154639175257735</v>
      </c>
      <c r="F70" s="158">
        <f t="shared" si="2"/>
        <v>60.516605166051662</v>
      </c>
      <c r="G70" s="158">
        <f t="shared" si="2"/>
        <v>58.574181117533719</v>
      </c>
      <c r="H70" s="158">
        <f t="shared" si="2"/>
        <v>80.901856763925721</v>
      </c>
      <c r="I70" s="158">
        <f>+I62/I36*100</f>
        <v>50.609756097560975</v>
      </c>
      <c r="J70" s="158">
        <f t="shared" si="2"/>
        <v>43.798118049615056</v>
      </c>
      <c r="K70" s="158">
        <f t="shared" si="2"/>
        <v>66.027227722772281</v>
      </c>
      <c r="L70" s="158">
        <f t="shared" si="2"/>
        <v>71.799410029498517</v>
      </c>
      <c r="M70" s="158">
        <f t="shared" si="2"/>
        <v>62.096282754418041</v>
      </c>
      <c r="N70" s="158">
        <f t="shared" si="2"/>
        <v>60.639127045985973</v>
      </c>
      <c r="O70" s="158">
        <f t="shared" si="2"/>
        <v>72.058823529411768</v>
      </c>
      <c r="P70" s="158">
        <f t="shared" si="2"/>
        <v>70.145631067961162</v>
      </c>
      <c r="Q70" s="158">
        <f t="shared" si="2"/>
        <v>56.085918854415276</v>
      </c>
      <c r="R70" s="1352"/>
      <c r="S70" s="131"/>
    </row>
    <row r="71" spans="1:19" ht="11.25" customHeight="1" x14ac:dyDescent="0.2">
      <c r="A71" s="1343"/>
      <c r="B71" s="1347"/>
      <c r="C71" s="1355"/>
      <c r="D71" s="430" t="s">
        <v>131</v>
      </c>
      <c r="E71" s="158">
        <f t="shared" si="2"/>
        <v>48.80952380952381</v>
      </c>
      <c r="F71" s="158">
        <f t="shared" si="2"/>
        <v>68.421052631578945</v>
      </c>
      <c r="G71" s="158">
        <f t="shared" si="2"/>
        <v>65.178571428571431</v>
      </c>
      <c r="H71" s="158">
        <f t="shared" si="2"/>
        <v>94.565217391304344</v>
      </c>
      <c r="I71" s="158">
        <f t="shared" si="2"/>
        <v>62.601626016260155</v>
      </c>
      <c r="J71" s="158">
        <f t="shared" si="2"/>
        <v>56.953642384105962</v>
      </c>
      <c r="K71" s="158">
        <f t="shared" si="2"/>
        <v>73.95348837209302</v>
      </c>
      <c r="L71" s="158">
        <f t="shared" si="2"/>
        <v>67.487684729064028</v>
      </c>
      <c r="M71" s="158">
        <f t="shared" si="2"/>
        <v>70.526315789473685</v>
      </c>
      <c r="N71" s="158">
        <f t="shared" si="2"/>
        <v>67.137809187279146</v>
      </c>
      <c r="O71" s="158">
        <f t="shared" si="2"/>
        <v>97.512437810945272</v>
      </c>
      <c r="P71" s="158">
        <f t="shared" si="2"/>
        <v>75.595238095238088</v>
      </c>
      <c r="Q71" s="158">
        <f t="shared" si="2"/>
        <v>64.739884393063591</v>
      </c>
      <c r="R71" s="1352"/>
      <c r="S71" s="131"/>
    </row>
    <row r="72" spans="1:19" ht="11.25" customHeight="1" x14ac:dyDescent="0.2">
      <c r="A72" s="1343"/>
      <c r="B72" s="1347"/>
      <c r="C72" s="1355"/>
      <c r="D72" s="430" t="s">
        <v>132</v>
      </c>
      <c r="E72" s="158">
        <f t="shared" si="2"/>
        <v>49.43181818181818</v>
      </c>
      <c r="F72" s="158">
        <f t="shared" si="2"/>
        <v>68.421052631578945</v>
      </c>
      <c r="G72" s="158">
        <f t="shared" si="2"/>
        <v>88.068181818181827</v>
      </c>
      <c r="H72" s="158">
        <f t="shared" si="2"/>
        <v>62.874251497005986</v>
      </c>
      <c r="I72" s="158">
        <f t="shared" si="2"/>
        <v>53.061224489795919</v>
      </c>
      <c r="J72" s="158">
        <f t="shared" si="2"/>
        <v>76.793248945147667</v>
      </c>
      <c r="K72" s="158">
        <f t="shared" si="2"/>
        <v>65.365853658536594</v>
      </c>
      <c r="L72" s="158">
        <f t="shared" si="2"/>
        <v>64.285714285714292</v>
      </c>
      <c r="M72" s="158">
        <f t="shared" si="2"/>
        <v>49.099099099099099</v>
      </c>
      <c r="N72" s="158">
        <f t="shared" si="2"/>
        <v>51.079136690647488</v>
      </c>
      <c r="O72" s="158">
        <f t="shared" si="2"/>
        <v>80.346820809248555</v>
      </c>
      <c r="P72" s="158">
        <f t="shared" si="2"/>
        <v>48.260869565217391</v>
      </c>
      <c r="Q72" s="158">
        <f t="shared" si="2"/>
        <v>53.877551020408163</v>
      </c>
      <c r="R72" s="1352"/>
      <c r="S72" s="131"/>
    </row>
    <row r="73" spans="1:19" s="1409" customFormat="1" ht="20.25" customHeight="1" x14ac:dyDescent="0.2">
      <c r="A73" s="1405"/>
      <c r="B73" s="1406"/>
      <c r="C73" s="1542" t="s">
        <v>288</v>
      </c>
      <c r="D73" s="1543"/>
      <c r="E73" s="1543"/>
      <c r="F73" s="1543"/>
      <c r="G73" s="1543"/>
      <c r="H73" s="1543"/>
      <c r="I73" s="1543"/>
      <c r="J73" s="1543"/>
      <c r="K73" s="1543"/>
      <c r="L73" s="1543"/>
      <c r="M73" s="1543"/>
      <c r="N73" s="1543"/>
      <c r="O73" s="1543"/>
      <c r="P73" s="1543"/>
      <c r="Q73" s="1543"/>
      <c r="R73" s="1408"/>
      <c r="S73" s="131"/>
    </row>
    <row r="74" spans="1:19" ht="13.5" customHeight="1" x14ac:dyDescent="0.2">
      <c r="A74" s="1343"/>
      <c r="B74" s="1347"/>
      <c r="C74" s="1430" t="s">
        <v>439</v>
      </c>
      <c r="D74" s="1344"/>
      <c r="E74" s="1346"/>
      <c r="F74" s="1346"/>
      <c r="G74" s="1344"/>
      <c r="H74" s="1346"/>
      <c r="I74" s="1431"/>
      <c r="J74" s="1423" t="s">
        <v>705</v>
      </c>
      <c r="K74" s="1346"/>
      <c r="L74" s="1344"/>
      <c r="M74" s="1344"/>
      <c r="N74" s="1344"/>
      <c r="O74" s="1344"/>
      <c r="P74" s="1344"/>
      <c r="Q74" s="1344"/>
      <c r="R74" s="1352"/>
      <c r="S74" s="1343"/>
    </row>
    <row r="75" spans="1:19" s="1409" customFormat="1" ht="12.75" customHeight="1" x14ac:dyDescent="0.2">
      <c r="A75" s="1405"/>
      <c r="B75" s="1406"/>
      <c r="C75" s="1543" t="s">
        <v>397</v>
      </c>
      <c r="D75" s="1543"/>
      <c r="E75" s="1543"/>
      <c r="F75" s="1543"/>
      <c r="G75" s="1543"/>
      <c r="H75" s="1543"/>
      <c r="I75" s="1543"/>
      <c r="J75" s="1543"/>
      <c r="K75" s="1543"/>
      <c r="L75" s="1543"/>
      <c r="M75" s="1543"/>
      <c r="N75" s="1543"/>
      <c r="O75" s="1543"/>
      <c r="P75" s="1543"/>
      <c r="Q75" s="1543"/>
      <c r="R75" s="1408"/>
      <c r="S75" s="1405"/>
    </row>
    <row r="76" spans="1:19" ht="13.5" customHeight="1" x14ac:dyDescent="0.2">
      <c r="A76" s="1343"/>
      <c r="B76" s="1432">
        <v>10</v>
      </c>
      <c r="C76" s="1544">
        <v>42644</v>
      </c>
      <c r="D76" s="1544"/>
      <c r="E76" s="1433"/>
      <c r="F76" s="1433"/>
      <c r="G76" s="1433"/>
      <c r="H76" s="1433"/>
      <c r="I76" s="1433"/>
      <c r="J76" s="131"/>
      <c r="K76" s="131"/>
      <c r="L76" s="1434"/>
      <c r="M76" s="1356"/>
      <c r="N76" s="1356"/>
      <c r="O76" s="1356"/>
      <c r="P76" s="1434"/>
      <c r="Q76" s="1346"/>
      <c r="R76" s="1344"/>
      <c r="S76" s="1343"/>
    </row>
  </sheetData>
  <mergeCells count="17">
    <mergeCell ref="C49:D49"/>
    <mergeCell ref="D1:R1"/>
    <mergeCell ref="B2:D2"/>
    <mergeCell ref="C5:D6"/>
    <mergeCell ref="E5:N5"/>
    <mergeCell ref="E6:H6"/>
    <mergeCell ref="I6:Q6"/>
    <mergeCell ref="C8:D8"/>
    <mergeCell ref="C16:D16"/>
    <mergeCell ref="C22:D22"/>
    <mergeCell ref="C23:D23"/>
    <mergeCell ref="C31:D31"/>
    <mergeCell ref="C53:D53"/>
    <mergeCell ref="C65:D65"/>
    <mergeCell ref="C73:Q73"/>
    <mergeCell ref="C75:Q75"/>
    <mergeCell ref="C76:D76"/>
  </mergeCells>
  <conditionalFormatting sqref="E7:Q7">
    <cfRule type="cellIs" dxfId="16" priority="1" operator="equal">
      <formula>"jan."</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sheetPr>
  <dimension ref="A1:X52"/>
  <sheetViews>
    <sheetView workbookViewId="0"/>
  </sheetViews>
  <sheetFormatPr defaultRowHeight="12.75" x14ac:dyDescent="0.2"/>
  <cols>
    <col min="1" max="1" width="1" style="372" customWidth="1"/>
    <col min="2" max="2" width="2.5703125" style="372" customWidth="1"/>
    <col min="3" max="3" width="1" style="372" customWidth="1"/>
    <col min="4" max="4" width="23.42578125" style="372" customWidth="1"/>
    <col min="5" max="5" width="5.42578125" style="372" customWidth="1"/>
    <col min="6" max="6" width="5.42578125" style="367" customWidth="1"/>
    <col min="7" max="17" width="5.42578125" style="372" customWidth="1"/>
    <col min="18" max="18" width="2.5703125" style="372" customWidth="1"/>
    <col min="19" max="19" width="1" style="372" customWidth="1"/>
    <col min="20" max="16384" width="9.140625" style="372"/>
  </cols>
  <sheetData>
    <row r="1" spans="1:24" ht="13.5" customHeight="1" x14ac:dyDescent="0.2">
      <c r="A1" s="367"/>
      <c r="B1" s="1557" t="s">
        <v>320</v>
      </c>
      <c r="C1" s="1558"/>
      <c r="D1" s="1558"/>
      <c r="E1" s="1558"/>
      <c r="F1" s="1558"/>
      <c r="G1" s="1558"/>
      <c r="H1" s="1558"/>
      <c r="I1" s="404"/>
      <c r="J1" s="404"/>
      <c r="K1" s="404"/>
      <c r="L1" s="404"/>
      <c r="M1" s="404"/>
      <c r="N1" s="404"/>
      <c r="O1" s="404"/>
      <c r="P1" s="404"/>
      <c r="Q1" s="377"/>
      <c r="R1" s="377"/>
      <c r="S1" s="367"/>
    </row>
    <row r="2" spans="1:24" ht="6" customHeight="1" x14ac:dyDescent="0.2">
      <c r="A2" s="367"/>
      <c r="B2" s="1304"/>
      <c r="C2" s="1303"/>
      <c r="D2" s="1303"/>
      <c r="E2" s="424"/>
      <c r="F2" s="424"/>
      <c r="G2" s="424"/>
      <c r="H2" s="424"/>
      <c r="I2" s="424"/>
      <c r="J2" s="424"/>
      <c r="K2" s="424"/>
      <c r="L2" s="424"/>
      <c r="M2" s="424"/>
      <c r="N2" s="424"/>
      <c r="O2" s="424"/>
      <c r="P2" s="424"/>
      <c r="Q2" s="424"/>
      <c r="R2" s="376"/>
      <c r="S2" s="367"/>
    </row>
    <row r="3" spans="1:24" ht="13.5" customHeight="1" thickBot="1" x14ac:dyDescent="0.25">
      <c r="A3" s="367"/>
      <c r="B3" s="377"/>
      <c r="C3" s="377"/>
      <c r="D3" s="377"/>
      <c r="E3" s="695"/>
      <c r="F3" s="695"/>
      <c r="G3" s="695"/>
      <c r="H3" s="695"/>
      <c r="I3" s="695"/>
      <c r="J3" s="695"/>
      <c r="K3" s="695"/>
      <c r="L3" s="695"/>
      <c r="M3" s="695"/>
      <c r="N3" s="695"/>
      <c r="O3" s="695"/>
      <c r="P3" s="695"/>
      <c r="Q3" s="695" t="s">
        <v>73</v>
      </c>
      <c r="R3" s="552"/>
      <c r="S3" s="367"/>
    </row>
    <row r="4" spans="1:24" s="381" customFormat="1" ht="13.5" customHeight="1" thickBot="1" x14ac:dyDescent="0.25">
      <c r="A4" s="379"/>
      <c r="B4" s="380"/>
      <c r="C4" s="553" t="s">
        <v>223</v>
      </c>
      <c r="D4" s="554"/>
      <c r="E4" s="554"/>
      <c r="F4" s="554"/>
      <c r="G4" s="554"/>
      <c r="H4" s="554"/>
      <c r="I4" s="554"/>
      <c r="J4" s="554"/>
      <c r="K4" s="554"/>
      <c r="L4" s="554"/>
      <c r="M4" s="554"/>
      <c r="N4" s="554"/>
      <c r="O4" s="554"/>
      <c r="P4" s="554"/>
      <c r="Q4" s="555"/>
      <c r="R4" s="552"/>
      <c r="S4" s="379"/>
      <c r="T4" s="681"/>
      <c r="U4" s="681"/>
      <c r="V4" s="681"/>
      <c r="W4" s="681"/>
      <c r="X4" s="681"/>
    </row>
    <row r="5" spans="1:24" ht="4.5" customHeight="1" x14ac:dyDescent="0.2">
      <c r="A5" s="367"/>
      <c r="B5" s="377"/>
      <c r="C5" s="1559" t="s">
        <v>78</v>
      </c>
      <c r="D5" s="1559"/>
      <c r="E5" s="492"/>
      <c r="F5" s="492"/>
      <c r="G5" s="492"/>
      <c r="H5" s="492"/>
      <c r="I5" s="492"/>
      <c r="J5" s="492"/>
      <c r="K5" s="492"/>
      <c r="L5" s="492"/>
      <c r="M5" s="492"/>
      <c r="N5" s="492"/>
      <c r="O5" s="492"/>
      <c r="P5" s="492"/>
      <c r="Q5" s="492"/>
      <c r="R5" s="552"/>
      <c r="S5" s="367"/>
      <c r="T5" s="397"/>
      <c r="U5" s="397"/>
      <c r="V5" s="681"/>
      <c r="W5" s="397"/>
      <c r="X5" s="397"/>
    </row>
    <row r="6" spans="1:24" ht="13.5" customHeight="1" x14ac:dyDescent="0.2">
      <c r="A6" s="367"/>
      <c r="B6" s="377"/>
      <c r="C6" s="1559"/>
      <c r="D6" s="1559"/>
      <c r="E6" s="1560" t="s">
        <v>500</v>
      </c>
      <c r="F6" s="1560"/>
      <c r="G6" s="1560"/>
      <c r="H6" s="1560"/>
      <c r="I6" s="1561" t="s">
        <v>501</v>
      </c>
      <c r="J6" s="1561"/>
      <c r="K6" s="1561"/>
      <c r="L6" s="1561"/>
      <c r="M6" s="1561"/>
      <c r="N6" s="1561"/>
      <c r="O6" s="1561"/>
      <c r="P6" s="1561"/>
      <c r="Q6" s="1561"/>
      <c r="R6" s="552"/>
      <c r="S6" s="367"/>
      <c r="T6" s="397"/>
      <c r="U6" s="397"/>
      <c r="V6" s="681"/>
      <c r="W6" s="397"/>
      <c r="X6" s="397"/>
    </row>
    <row r="7" spans="1:24" x14ac:dyDescent="0.2">
      <c r="A7" s="367"/>
      <c r="B7" s="377"/>
      <c r="C7" s="382"/>
      <c r="D7" s="382"/>
      <c r="E7" s="1398" t="s">
        <v>97</v>
      </c>
      <c r="F7" s="1398" t="s">
        <v>96</v>
      </c>
      <c r="G7" s="1398" t="s">
        <v>95</v>
      </c>
      <c r="H7" s="1398" t="s">
        <v>94</v>
      </c>
      <c r="I7" s="1398" t="s">
        <v>93</v>
      </c>
      <c r="J7" s="1398" t="s">
        <v>104</v>
      </c>
      <c r="K7" s="1398" t="s">
        <v>103</v>
      </c>
      <c r="L7" s="1398" t="s">
        <v>102</v>
      </c>
      <c r="M7" s="1398" t="s">
        <v>101</v>
      </c>
      <c r="N7" s="1398" t="s">
        <v>100</v>
      </c>
      <c r="O7" s="1398" t="s">
        <v>99</v>
      </c>
      <c r="P7" s="1398" t="s">
        <v>98</v>
      </c>
      <c r="Q7" s="1398" t="s">
        <v>97</v>
      </c>
      <c r="R7" s="378"/>
      <c r="S7" s="367"/>
      <c r="T7" s="397"/>
      <c r="U7" s="397"/>
      <c r="V7" s="681"/>
      <c r="W7" s="397"/>
      <c r="X7" s="397"/>
    </row>
    <row r="8" spans="1:24" s="559" customFormat="1" ht="22.5" customHeight="1" x14ac:dyDescent="0.2">
      <c r="A8" s="556"/>
      <c r="B8" s="557"/>
      <c r="C8" s="1552" t="s">
        <v>68</v>
      </c>
      <c r="D8" s="1552"/>
      <c r="E8" s="1435">
        <v>759019</v>
      </c>
      <c r="F8" s="364">
        <v>763098</v>
      </c>
      <c r="G8" s="364">
        <v>766983</v>
      </c>
      <c r="H8" s="364">
        <v>763346</v>
      </c>
      <c r="I8" s="364">
        <v>770950</v>
      </c>
      <c r="J8" s="364">
        <v>765373</v>
      </c>
      <c r="K8" s="364">
        <v>754676</v>
      </c>
      <c r="L8" s="364">
        <v>739185</v>
      </c>
      <c r="M8" s="364">
        <v>716098</v>
      </c>
      <c r="N8" s="364">
        <v>697345</v>
      </c>
      <c r="O8" s="364">
        <v>683973</v>
      </c>
      <c r="P8" s="364">
        <v>680182</v>
      </c>
      <c r="Q8" s="364">
        <v>679063</v>
      </c>
      <c r="R8" s="558"/>
      <c r="S8" s="556"/>
      <c r="T8" s="397"/>
      <c r="U8" s="397"/>
      <c r="V8" s="681"/>
      <c r="W8" s="397"/>
      <c r="X8" s="397"/>
    </row>
    <row r="9" spans="1:24" s="381" customFormat="1" ht="18.75" customHeight="1" x14ac:dyDescent="0.2">
      <c r="A9" s="379"/>
      <c r="B9" s="380"/>
      <c r="C9" s="386"/>
      <c r="D9" s="426" t="s">
        <v>330</v>
      </c>
      <c r="E9" s="1436">
        <v>538713</v>
      </c>
      <c r="F9" s="427">
        <v>542030</v>
      </c>
      <c r="G9" s="427">
        <v>550250</v>
      </c>
      <c r="H9" s="427">
        <v>555167</v>
      </c>
      <c r="I9" s="427">
        <v>570380</v>
      </c>
      <c r="J9" s="427">
        <v>575999</v>
      </c>
      <c r="K9" s="427">
        <v>575075</v>
      </c>
      <c r="L9" s="427">
        <v>562934</v>
      </c>
      <c r="M9" s="427">
        <v>534958</v>
      </c>
      <c r="N9" s="427">
        <v>511642</v>
      </c>
      <c r="O9" s="427">
        <v>497663</v>
      </c>
      <c r="P9" s="427">
        <v>498763</v>
      </c>
      <c r="Q9" s="427">
        <v>491107</v>
      </c>
      <c r="R9" s="410"/>
      <c r="S9" s="379"/>
      <c r="T9" s="681"/>
      <c r="U9" s="744"/>
      <c r="V9" s="743"/>
      <c r="W9" s="681"/>
      <c r="X9" s="681"/>
    </row>
    <row r="10" spans="1:24" s="381" customFormat="1" ht="18.75" customHeight="1" x14ac:dyDescent="0.2">
      <c r="A10" s="379"/>
      <c r="B10" s="380"/>
      <c r="C10" s="386"/>
      <c r="D10" s="426" t="s">
        <v>224</v>
      </c>
      <c r="E10" s="1436">
        <v>62435</v>
      </c>
      <c r="F10" s="427">
        <v>64281</v>
      </c>
      <c r="G10" s="427">
        <v>64661</v>
      </c>
      <c r="H10" s="427">
        <v>63766</v>
      </c>
      <c r="I10" s="427">
        <v>64582</v>
      </c>
      <c r="J10" s="427">
        <v>63024</v>
      </c>
      <c r="K10" s="427">
        <v>63484</v>
      </c>
      <c r="L10" s="427">
        <v>63661</v>
      </c>
      <c r="M10" s="427">
        <v>64519</v>
      </c>
      <c r="N10" s="427">
        <v>63995</v>
      </c>
      <c r="O10" s="427">
        <v>64139</v>
      </c>
      <c r="P10" s="427">
        <v>64006</v>
      </c>
      <c r="Q10" s="427">
        <v>63954</v>
      </c>
      <c r="R10" s="410"/>
      <c r="S10" s="379"/>
      <c r="T10" s="681"/>
      <c r="U10" s="681"/>
      <c r="V10" s="743"/>
      <c r="W10" s="681"/>
      <c r="X10" s="681"/>
    </row>
    <row r="11" spans="1:24" s="381" customFormat="1" ht="18.75" customHeight="1" x14ac:dyDescent="0.2">
      <c r="A11" s="379"/>
      <c r="B11" s="380"/>
      <c r="C11" s="386"/>
      <c r="D11" s="426" t="s">
        <v>225</v>
      </c>
      <c r="E11" s="1436">
        <v>134594</v>
      </c>
      <c r="F11" s="427">
        <v>133858</v>
      </c>
      <c r="G11" s="427">
        <v>129471</v>
      </c>
      <c r="H11" s="427">
        <v>122486</v>
      </c>
      <c r="I11" s="427">
        <v>114433</v>
      </c>
      <c r="J11" s="427">
        <v>104602</v>
      </c>
      <c r="K11" s="427">
        <v>94036</v>
      </c>
      <c r="L11" s="427">
        <v>90913</v>
      </c>
      <c r="M11" s="427">
        <v>94353</v>
      </c>
      <c r="N11" s="427">
        <v>98566</v>
      </c>
      <c r="O11" s="427">
        <v>100676</v>
      </c>
      <c r="P11" s="427">
        <v>95286</v>
      </c>
      <c r="Q11" s="427">
        <v>101085</v>
      </c>
      <c r="R11" s="410"/>
      <c r="S11" s="379"/>
      <c r="T11" s="681"/>
      <c r="U11" s="681"/>
      <c r="V11" s="743"/>
      <c r="W11" s="681"/>
      <c r="X11" s="681"/>
    </row>
    <row r="12" spans="1:24" s="381" customFormat="1" ht="22.5" customHeight="1" x14ac:dyDescent="0.2">
      <c r="A12" s="379"/>
      <c r="B12" s="380"/>
      <c r="C12" s="386"/>
      <c r="D12" s="428" t="s">
        <v>331</v>
      </c>
      <c r="E12" s="1436">
        <v>23277</v>
      </c>
      <c r="F12" s="427">
        <v>22929</v>
      </c>
      <c r="G12" s="427">
        <v>22601</v>
      </c>
      <c r="H12" s="427">
        <v>21927</v>
      </c>
      <c r="I12" s="427">
        <v>21555</v>
      </c>
      <c r="J12" s="427">
        <v>21748</v>
      </c>
      <c r="K12" s="427">
        <v>22081</v>
      </c>
      <c r="L12" s="427">
        <v>21677</v>
      </c>
      <c r="M12" s="427">
        <v>22268</v>
      </c>
      <c r="N12" s="427">
        <v>23142</v>
      </c>
      <c r="O12" s="427">
        <v>21495</v>
      </c>
      <c r="P12" s="427">
        <v>22127</v>
      </c>
      <c r="Q12" s="427">
        <v>22917</v>
      </c>
      <c r="R12" s="410"/>
      <c r="S12" s="379"/>
      <c r="T12" s="681"/>
      <c r="U12" s="681"/>
      <c r="V12" s="743"/>
      <c r="W12" s="681"/>
      <c r="X12" s="681"/>
    </row>
    <row r="13" spans="1:24" ht="15.75" customHeight="1" thickBot="1" x14ac:dyDescent="0.25">
      <c r="A13" s="367"/>
      <c r="B13" s="377"/>
      <c r="C13" s="382"/>
      <c r="D13" s="382"/>
      <c r="E13" s="695"/>
      <c r="F13" s="695"/>
      <c r="G13" s="695"/>
      <c r="H13" s="695"/>
      <c r="I13" s="695"/>
      <c r="J13" s="695"/>
      <c r="K13" s="695"/>
      <c r="L13" s="695"/>
      <c r="M13" s="695"/>
      <c r="N13" s="695"/>
      <c r="O13" s="695"/>
      <c r="P13" s="695"/>
      <c r="Q13" s="438"/>
      <c r="R13" s="378"/>
      <c r="S13" s="367"/>
      <c r="T13" s="397"/>
      <c r="U13" s="397"/>
      <c r="V13" s="743"/>
      <c r="W13" s="397"/>
      <c r="X13" s="397"/>
    </row>
    <row r="14" spans="1:24" ht="13.5" customHeight="1" thickBot="1" x14ac:dyDescent="0.25">
      <c r="A14" s="367"/>
      <c r="B14" s="377"/>
      <c r="C14" s="553" t="s">
        <v>25</v>
      </c>
      <c r="D14" s="554"/>
      <c r="E14" s="554"/>
      <c r="F14" s="554"/>
      <c r="G14" s="554"/>
      <c r="H14" s="554"/>
      <c r="I14" s="554"/>
      <c r="J14" s="554"/>
      <c r="K14" s="554"/>
      <c r="L14" s="554"/>
      <c r="M14" s="554"/>
      <c r="N14" s="554"/>
      <c r="O14" s="554"/>
      <c r="P14" s="554"/>
      <c r="Q14" s="555"/>
      <c r="R14" s="378"/>
      <c r="S14" s="367"/>
      <c r="T14" s="397"/>
      <c r="U14" s="397"/>
      <c r="V14" s="743"/>
      <c r="W14" s="397"/>
      <c r="X14" s="397"/>
    </row>
    <row r="15" spans="1:24" ht="9.75" customHeight="1" x14ac:dyDescent="0.2">
      <c r="A15" s="367"/>
      <c r="B15" s="377"/>
      <c r="C15" s="1559" t="s">
        <v>78</v>
      </c>
      <c r="D15" s="1559"/>
      <c r="E15" s="385"/>
      <c r="F15" s="385"/>
      <c r="G15" s="385"/>
      <c r="H15" s="385"/>
      <c r="I15" s="385"/>
      <c r="J15" s="385"/>
      <c r="K15" s="385"/>
      <c r="L15" s="385"/>
      <c r="M15" s="385"/>
      <c r="N15" s="385"/>
      <c r="O15" s="385"/>
      <c r="P15" s="385"/>
      <c r="Q15" s="474"/>
      <c r="R15" s="378"/>
      <c r="S15" s="367"/>
      <c r="T15" s="397"/>
      <c r="U15" s="397"/>
      <c r="V15" s="743"/>
      <c r="W15" s="397"/>
      <c r="X15" s="397"/>
    </row>
    <row r="16" spans="1:24" s="559" customFormat="1" ht="22.5" customHeight="1" x14ac:dyDescent="0.2">
      <c r="A16" s="556"/>
      <c r="B16" s="557"/>
      <c r="C16" s="1552" t="s">
        <v>68</v>
      </c>
      <c r="D16" s="1552"/>
      <c r="E16" s="1435">
        <f t="shared" ref="E16:P16" si="0">+E9</f>
        <v>538713</v>
      </c>
      <c r="F16" s="364">
        <f t="shared" si="0"/>
        <v>542030</v>
      </c>
      <c r="G16" s="364">
        <f t="shared" si="0"/>
        <v>550250</v>
      </c>
      <c r="H16" s="364">
        <f t="shared" si="0"/>
        <v>555167</v>
      </c>
      <c r="I16" s="364">
        <f t="shared" si="0"/>
        <v>570380</v>
      </c>
      <c r="J16" s="364">
        <f t="shared" si="0"/>
        <v>575999</v>
      </c>
      <c r="K16" s="364">
        <f t="shared" si="0"/>
        <v>575075</v>
      </c>
      <c r="L16" s="364">
        <f t="shared" si="0"/>
        <v>562934</v>
      </c>
      <c r="M16" s="364">
        <f t="shared" si="0"/>
        <v>534958</v>
      </c>
      <c r="N16" s="364">
        <f t="shared" si="0"/>
        <v>511642</v>
      </c>
      <c r="O16" s="364">
        <f t="shared" si="0"/>
        <v>497663</v>
      </c>
      <c r="P16" s="364">
        <f t="shared" si="0"/>
        <v>498763</v>
      </c>
      <c r="Q16" s="364">
        <f>+Q9</f>
        <v>491107</v>
      </c>
      <c r="R16" s="558"/>
      <c r="S16" s="556"/>
      <c r="T16" s="745"/>
      <c r="U16" s="778"/>
      <c r="V16" s="743"/>
      <c r="W16" s="918"/>
      <c r="X16" s="745"/>
    </row>
    <row r="17" spans="1:24" ht="22.5" customHeight="1" x14ac:dyDescent="0.2">
      <c r="A17" s="367"/>
      <c r="B17" s="377"/>
      <c r="C17" s="515"/>
      <c r="D17" s="430" t="s">
        <v>72</v>
      </c>
      <c r="E17" s="130">
        <v>253291</v>
      </c>
      <c r="F17" s="139">
        <v>256753</v>
      </c>
      <c r="G17" s="139">
        <v>262397</v>
      </c>
      <c r="H17" s="139">
        <v>267051</v>
      </c>
      <c r="I17" s="139">
        <v>274362</v>
      </c>
      <c r="J17" s="139">
        <v>276279</v>
      </c>
      <c r="K17" s="139">
        <v>274995</v>
      </c>
      <c r="L17" s="139">
        <v>268457</v>
      </c>
      <c r="M17" s="139">
        <v>254819</v>
      </c>
      <c r="N17" s="139">
        <v>241158</v>
      </c>
      <c r="O17" s="139">
        <v>232514</v>
      </c>
      <c r="P17" s="139">
        <v>230703</v>
      </c>
      <c r="Q17" s="139">
        <v>227538</v>
      </c>
      <c r="R17" s="378"/>
      <c r="S17" s="367"/>
      <c r="T17" s="397"/>
      <c r="U17" s="397"/>
      <c r="V17" s="919"/>
      <c r="W17" s="879"/>
      <c r="X17" s="397"/>
    </row>
    <row r="18" spans="1:24" ht="15.75" customHeight="1" x14ac:dyDescent="0.2">
      <c r="A18" s="367"/>
      <c r="B18" s="377"/>
      <c r="C18" s="515"/>
      <c r="D18" s="430" t="s">
        <v>71</v>
      </c>
      <c r="E18" s="130">
        <v>285422</v>
      </c>
      <c r="F18" s="139">
        <v>285277</v>
      </c>
      <c r="G18" s="139">
        <v>287853</v>
      </c>
      <c r="H18" s="139">
        <v>288116</v>
      </c>
      <c r="I18" s="139">
        <v>296018</v>
      </c>
      <c r="J18" s="139">
        <v>299720</v>
      </c>
      <c r="K18" s="139">
        <v>300080</v>
      </c>
      <c r="L18" s="139">
        <v>294477</v>
      </c>
      <c r="M18" s="139">
        <v>280139</v>
      </c>
      <c r="N18" s="139">
        <v>270484</v>
      </c>
      <c r="O18" s="139">
        <v>265149</v>
      </c>
      <c r="P18" s="139">
        <v>268060</v>
      </c>
      <c r="Q18" s="139">
        <v>263569</v>
      </c>
      <c r="R18" s="378"/>
      <c r="S18" s="367"/>
      <c r="T18" s="397"/>
      <c r="U18" s="397"/>
      <c r="V18" s="743"/>
      <c r="W18" s="397"/>
      <c r="X18" s="397"/>
    </row>
    <row r="19" spans="1:24" ht="22.5" customHeight="1" x14ac:dyDescent="0.2">
      <c r="A19" s="367"/>
      <c r="B19" s="377"/>
      <c r="C19" s="515"/>
      <c r="D19" s="430" t="s">
        <v>226</v>
      </c>
      <c r="E19" s="130">
        <v>67548</v>
      </c>
      <c r="F19" s="139">
        <v>71287</v>
      </c>
      <c r="G19" s="139">
        <v>71290</v>
      </c>
      <c r="H19" s="139">
        <v>69222</v>
      </c>
      <c r="I19" s="139">
        <v>72870</v>
      </c>
      <c r="J19" s="139">
        <v>73952</v>
      </c>
      <c r="K19" s="139">
        <v>72895</v>
      </c>
      <c r="L19" s="139">
        <v>70811</v>
      </c>
      <c r="M19" s="139">
        <v>63963</v>
      </c>
      <c r="N19" s="139">
        <v>58473</v>
      </c>
      <c r="O19" s="139">
        <v>55209</v>
      </c>
      <c r="P19" s="139">
        <v>57549</v>
      </c>
      <c r="Q19" s="139">
        <v>59550</v>
      </c>
      <c r="R19" s="378"/>
      <c r="S19" s="367"/>
      <c r="T19" s="397"/>
      <c r="U19" s="397"/>
      <c r="V19" s="743"/>
      <c r="W19" s="397"/>
      <c r="X19" s="397"/>
    </row>
    <row r="20" spans="1:24" ht="15.75" customHeight="1" x14ac:dyDescent="0.2">
      <c r="A20" s="367"/>
      <c r="B20" s="377"/>
      <c r="C20" s="515"/>
      <c r="D20" s="430" t="s">
        <v>227</v>
      </c>
      <c r="E20" s="130">
        <v>471165</v>
      </c>
      <c r="F20" s="139">
        <v>470743</v>
      </c>
      <c r="G20" s="139">
        <v>478960</v>
      </c>
      <c r="H20" s="139">
        <v>485945</v>
      </c>
      <c r="I20" s="139">
        <v>497510</v>
      </c>
      <c r="J20" s="139">
        <v>502047</v>
      </c>
      <c r="K20" s="139">
        <v>502180</v>
      </c>
      <c r="L20" s="139">
        <v>492123</v>
      </c>
      <c r="M20" s="139">
        <v>470995</v>
      </c>
      <c r="N20" s="139">
        <v>453169</v>
      </c>
      <c r="O20" s="139">
        <v>442454</v>
      </c>
      <c r="P20" s="139">
        <v>441214</v>
      </c>
      <c r="Q20" s="139">
        <v>431557</v>
      </c>
      <c r="R20" s="378"/>
      <c r="S20" s="367"/>
      <c r="T20" s="743"/>
      <c r="U20" s="879"/>
      <c r="V20" s="743"/>
      <c r="W20" s="397"/>
      <c r="X20" s="397"/>
    </row>
    <row r="21" spans="1:24" ht="22.5" customHeight="1" x14ac:dyDescent="0.2">
      <c r="A21" s="367"/>
      <c r="B21" s="377"/>
      <c r="C21" s="515"/>
      <c r="D21" s="430" t="s">
        <v>216</v>
      </c>
      <c r="E21" s="130">
        <v>62630</v>
      </c>
      <c r="F21" s="139">
        <v>63545</v>
      </c>
      <c r="G21" s="139">
        <v>62182</v>
      </c>
      <c r="H21" s="139">
        <v>59726</v>
      </c>
      <c r="I21" s="139">
        <v>61992</v>
      </c>
      <c r="J21" s="139">
        <v>62628</v>
      </c>
      <c r="K21" s="139">
        <v>62933</v>
      </c>
      <c r="L21" s="139">
        <v>62077</v>
      </c>
      <c r="M21" s="139">
        <v>57940</v>
      </c>
      <c r="N21" s="139">
        <v>54659</v>
      </c>
      <c r="O21" s="139">
        <v>53163</v>
      </c>
      <c r="P21" s="139">
        <v>55369</v>
      </c>
      <c r="Q21" s="139">
        <v>56894</v>
      </c>
      <c r="R21" s="378"/>
      <c r="S21" s="367"/>
      <c r="T21" s="397"/>
      <c r="U21" s="879"/>
      <c r="V21" s="916"/>
      <c r="W21" s="743"/>
      <c r="X21" s="397"/>
    </row>
    <row r="22" spans="1:24" ht="15.75" customHeight="1" x14ac:dyDescent="0.2">
      <c r="A22" s="367"/>
      <c r="B22" s="377"/>
      <c r="C22" s="515"/>
      <c r="D22" s="430" t="s">
        <v>228</v>
      </c>
      <c r="E22" s="130">
        <v>476083</v>
      </c>
      <c r="F22" s="139">
        <v>478485</v>
      </c>
      <c r="G22" s="139">
        <v>488068</v>
      </c>
      <c r="H22" s="139">
        <v>495441</v>
      </c>
      <c r="I22" s="139">
        <v>508388</v>
      </c>
      <c r="J22" s="139">
        <v>513371</v>
      </c>
      <c r="K22" s="139">
        <v>512142</v>
      </c>
      <c r="L22" s="139">
        <v>500857</v>
      </c>
      <c r="M22" s="139">
        <v>477018</v>
      </c>
      <c r="N22" s="139">
        <v>456983</v>
      </c>
      <c r="O22" s="139">
        <v>444500</v>
      </c>
      <c r="P22" s="139">
        <v>443394</v>
      </c>
      <c r="Q22" s="139">
        <v>434213</v>
      </c>
      <c r="R22" s="378"/>
      <c r="S22" s="367"/>
      <c r="T22" s="397"/>
      <c r="U22" s="879"/>
      <c r="V22" s="916"/>
      <c r="W22" s="397"/>
      <c r="X22" s="397"/>
    </row>
    <row r="23" spans="1:24" ht="15" customHeight="1" x14ac:dyDescent="0.2">
      <c r="A23" s="367"/>
      <c r="B23" s="377"/>
      <c r="C23" s="430"/>
      <c r="D23" s="432" t="s">
        <v>334</v>
      </c>
      <c r="E23" s="130">
        <v>18258</v>
      </c>
      <c r="F23" s="139">
        <v>19450</v>
      </c>
      <c r="G23" s="139">
        <v>19787</v>
      </c>
      <c r="H23" s="139">
        <v>20944</v>
      </c>
      <c r="I23" s="139">
        <v>21456</v>
      </c>
      <c r="J23" s="139">
        <v>21900</v>
      </c>
      <c r="K23" s="139">
        <v>22094</v>
      </c>
      <c r="L23" s="139">
        <v>21215</v>
      </c>
      <c r="M23" s="139">
        <v>19440</v>
      </c>
      <c r="N23" s="139">
        <v>18353</v>
      </c>
      <c r="O23" s="139">
        <v>17998</v>
      </c>
      <c r="P23" s="139">
        <v>18069</v>
      </c>
      <c r="Q23" s="139">
        <v>17573</v>
      </c>
      <c r="R23" s="378"/>
      <c r="S23" s="367"/>
      <c r="T23" s="397"/>
      <c r="U23" s="397"/>
      <c r="V23" s="743"/>
      <c r="W23" s="879"/>
      <c r="X23" s="397"/>
    </row>
    <row r="24" spans="1:24" ht="15" customHeight="1" x14ac:dyDescent="0.2">
      <c r="A24" s="367"/>
      <c r="B24" s="377"/>
      <c r="C24" s="181"/>
      <c r="D24" s="76" t="s">
        <v>217</v>
      </c>
      <c r="E24" s="130">
        <v>136398</v>
      </c>
      <c r="F24" s="139">
        <v>135587</v>
      </c>
      <c r="G24" s="139">
        <v>136236</v>
      </c>
      <c r="H24" s="139">
        <v>137870</v>
      </c>
      <c r="I24" s="139">
        <v>140438</v>
      </c>
      <c r="J24" s="139">
        <v>140914</v>
      </c>
      <c r="K24" s="139">
        <v>140566</v>
      </c>
      <c r="L24" s="139">
        <v>137545</v>
      </c>
      <c r="M24" s="139">
        <v>131606</v>
      </c>
      <c r="N24" s="139">
        <v>125027</v>
      </c>
      <c r="O24" s="139">
        <v>120573</v>
      </c>
      <c r="P24" s="139">
        <v>118824</v>
      </c>
      <c r="Q24" s="139">
        <v>116039</v>
      </c>
      <c r="R24" s="378"/>
      <c r="S24" s="367"/>
      <c r="T24" s="397"/>
      <c r="U24" s="397"/>
      <c r="V24" s="743"/>
      <c r="W24" s="397"/>
      <c r="X24" s="397"/>
    </row>
    <row r="25" spans="1:24" ht="15" customHeight="1" x14ac:dyDescent="0.2">
      <c r="A25" s="367"/>
      <c r="B25" s="377"/>
      <c r="C25" s="181"/>
      <c r="D25" s="76" t="s">
        <v>165</v>
      </c>
      <c r="E25" s="130">
        <v>318515</v>
      </c>
      <c r="F25" s="139">
        <v>319559</v>
      </c>
      <c r="G25" s="139">
        <v>327720</v>
      </c>
      <c r="H25" s="139">
        <v>331958</v>
      </c>
      <c r="I25" s="139">
        <v>341449</v>
      </c>
      <c r="J25" s="139">
        <v>345224</v>
      </c>
      <c r="K25" s="139">
        <v>344075</v>
      </c>
      <c r="L25" s="139">
        <v>336723</v>
      </c>
      <c r="M25" s="139">
        <v>320935</v>
      </c>
      <c r="N25" s="139">
        <v>308851</v>
      </c>
      <c r="O25" s="139">
        <v>301389</v>
      </c>
      <c r="P25" s="139">
        <v>302005</v>
      </c>
      <c r="Q25" s="139">
        <v>296051</v>
      </c>
      <c r="R25" s="378"/>
      <c r="S25" s="367"/>
      <c r="T25" s="397"/>
      <c r="U25" s="397"/>
      <c r="V25" s="743"/>
      <c r="W25" s="397"/>
      <c r="X25" s="397"/>
    </row>
    <row r="26" spans="1:24" ht="15" customHeight="1" x14ac:dyDescent="0.2">
      <c r="A26" s="367"/>
      <c r="B26" s="377"/>
      <c r="C26" s="181"/>
      <c r="D26" s="76" t="s">
        <v>218</v>
      </c>
      <c r="E26" s="130">
        <v>2912</v>
      </c>
      <c r="F26" s="139">
        <v>3889</v>
      </c>
      <c r="G26" s="139">
        <v>4325</v>
      </c>
      <c r="H26" s="139">
        <v>4669</v>
      </c>
      <c r="I26" s="139">
        <v>5045</v>
      </c>
      <c r="J26" s="139">
        <v>5333</v>
      </c>
      <c r="K26" s="139">
        <v>5407</v>
      </c>
      <c r="L26" s="139">
        <v>5374</v>
      </c>
      <c r="M26" s="139">
        <v>5007</v>
      </c>
      <c r="N26" s="139">
        <v>4752</v>
      </c>
      <c r="O26" s="139">
        <v>4540</v>
      </c>
      <c r="P26" s="139">
        <v>4496</v>
      </c>
      <c r="Q26" s="139">
        <v>4550</v>
      </c>
      <c r="R26" s="378"/>
      <c r="S26" s="367"/>
      <c r="T26" s="397"/>
      <c r="U26" s="397"/>
      <c r="V26" s="743"/>
      <c r="W26" s="397"/>
      <c r="X26" s="397"/>
    </row>
    <row r="27" spans="1:24" ht="22.5" customHeight="1" x14ac:dyDescent="0.2">
      <c r="A27" s="367"/>
      <c r="B27" s="377"/>
      <c r="C27" s="515"/>
      <c r="D27" s="430" t="s">
        <v>229</v>
      </c>
      <c r="E27" s="130">
        <v>272614</v>
      </c>
      <c r="F27" s="139">
        <v>278941</v>
      </c>
      <c r="G27" s="139">
        <v>287609</v>
      </c>
      <c r="H27" s="139">
        <v>295128</v>
      </c>
      <c r="I27" s="139">
        <v>305668</v>
      </c>
      <c r="J27" s="139">
        <v>308328</v>
      </c>
      <c r="K27" s="139">
        <v>303320</v>
      </c>
      <c r="L27" s="139">
        <v>294706</v>
      </c>
      <c r="M27" s="139">
        <v>276367</v>
      </c>
      <c r="N27" s="139">
        <v>262124</v>
      </c>
      <c r="O27" s="139">
        <v>252895</v>
      </c>
      <c r="P27" s="139">
        <v>254897</v>
      </c>
      <c r="Q27" s="139">
        <v>251017</v>
      </c>
      <c r="R27" s="378"/>
      <c r="S27" s="367"/>
      <c r="T27" s="397"/>
      <c r="U27" s="778"/>
      <c r="V27" s="743"/>
      <c r="W27" s="397"/>
      <c r="X27" s="397"/>
    </row>
    <row r="28" spans="1:24" ht="15.75" customHeight="1" x14ac:dyDescent="0.2">
      <c r="A28" s="367"/>
      <c r="B28" s="377"/>
      <c r="C28" s="515"/>
      <c r="D28" s="430" t="s">
        <v>230</v>
      </c>
      <c r="E28" s="130">
        <v>266099</v>
      </c>
      <c r="F28" s="139">
        <v>263089</v>
      </c>
      <c r="G28" s="139">
        <v>262641</v>
      </c>
      <c r="H28" s="139">
        <v>260039</v>
      </c>
      <c r="I28" s="139">
        <v>264712</v>
      </c>
      <c r="J28" s="139">
        <v>267671</v>
      </c>
      <c r="K28" s="139">
        <v>271755</v>
      </c>
      <c r="L28" s="139">
        <v>268228</v>
      </c>
      <c r="M28" s="139">
        <v>258591</v>
      </c>
      <c r="N28" s="139">
        <v>249518</v>
      </c>
      <c r="O28" s="139">
        <v>244768</v>
      </c>
      <c r="P28" s="139">
        <v>243866</v>
      </c>
      <c r="Q28" s="139">
        <v>240090</v>
      </c>
      <c r="R28" s="378"/>
      <c r="S28" s="367"/>
      <c r="T28" s="397"/>
      <c r="U28" s="778"/>
      <c r="V28" s="743"/>
      <c r="W28" s="397"/>
      <c r="X28" s="397"/>
    </row>
    <row r="29" spans="1:24" ht="22.5" customHeight="1" x14ac:dyDescent="0.2">
      <c r="A29" s="367"/>
      <c r="B29" s="377"/>
      <c r="C29" s="515"/>
      <c r="D29" s="430" t="s">
        <v>231</v>
      </c>
      <c r="E29" s="130">
        <v>30953</v>
      </c>
      <c r="F29" s="139">
        <v>31155</v>
      </c>
      <c r="G29" s="139">
        <v>31440</v>
      </c>
      <c r="H29" s="139">
        <v>31614</v>
      </c>
      <c r="I29" s="139">
        <v>31963</v>
      </c>
      <c r="J29" s="139">
        <v>32312</v>
      </c>
      <c r="K29" s="139">
        <v>32785</v>
      </c>
      <c r="L29" s="139">
        <v>32415</v>
      </c>
      <c r="M29" s="139">
        <v>31592</v>
      </c>
      <c r="N29" s="139">
        <v>30994</v>
      </c>
      <c r="O29" s="139">
        <v>30290</v>
      </c>
      <c r="P29" s="139">
        <v>30054</v>
      </c>
      <c r="Q29" s="139">
        <v>29552</v>
      </c>
      <c r="R29" s="378"/>
      <c r="S29" s="367"/>
      <c r="T29" s="397"/>
      <c r="U29" s="397"/>
      <c r="V29" s="743"/>
      <c r="W29" s="397"/>
      <c r="X29" s="397"/>
    </row>
    <row r="30" spans="1:24" ht="15.75" customHeight="1" x14ac:dyDescent="0.2">
      <c r="A30" s="367"/>
      <c r="B30" s="377"/>
      <c r="C30" s="515"/>
      <c r="D30" s="430" t="s">
        <v>232</v>
      </c>
      <c r="E30" s="130">
        <v>111745</v>
      </c>
      <c r="F30" s="139">
        <v>111607</v>
      </c>
      <c r="G30" s="139">
        <v>112821</v>
      </c>
      <c r="H30" s="139">
        <v>113722</v>
      </c>
      <c r="I30" s="139">
        <v>114732</v>
      </c>
      <c r="J30" s="139">
        <v>115119</v>
      </c>
      <c r="K30" s="139">
        <v>115209</v>
      </c>
      <c r="L30" s="139">
        <v>112293</v>
      </c>
      <c r="M30" s="139">
        <v>107595</v>
      </c>
      <c r="N30" s="139">
        <v>104148</v>
      </c>
      <c r="O30" s="139">
        <v>101933</v>
      </c>
      <c r="P30" s="139">
        <v>100283</v>
      </c>
      <c r="Q30" s="139">
        <v>97450</v>
      </c>
      <c r="R30" s="378"/>
      <c r="S30" s="367"/>
      <c r="T30" s="397"/>
      <c r="U30" s="397"/>
      <c r="V30" s="743"/>
      <c r="W30" s="397"/>
      <c r="X30" s="397"/>
    </row>
    <row r="31" spans="1:24" ht="15.75" customHeight="1" x14ac:dyDescent="0.2">
      <c r="A31" s="367"/>
      <c r="B31" s="377"/>
      <c r="C31" s="515"/>
      <c r="D31" s="430" t="s">
        <v>233</v>
      </c>
      <c r="E31" s="130">
        <v>84160</v>
      </c>
      <c r="F31" s="139">
        <v>85452</v>
      </c>
      <c r="G31" s="139">
        <v>87497</v>
      </c>
      <c r="H31" s="139">
        <v>89430</v>
      </c>
      <c r="I31" s="139">
        <v>91390</v>
      </c>
      <c r="J31" s="139">
        <v>92404</v>
      </c>
      <c r="K31" s="139">
        <v>92246</v>
      </c>
      <c r="L31" s="139">
        <v>90364</v>
      </c>
      <c r="M31" s="139">
        <v>86125</v>
      </c>
      <c r="N31" s="139">
        <v>81869</v>
      </c>
      <c r="O31" s="139">
        <v>79258</v>
      </c>
      <c r="P31" s="139">
        <v>78433</v>
      </c>
      <c r="Q31" s="139">
        <v>76174</v>
      </c>
      <c r="R31" s="378"/>
      <c r="S31" s="367"/>
      <c r="T31" s="397"/>
      <c r="U31" s="397"/>
      <c r="V31" s="743"/>
      <c r="W31" s="397"/>
      <c r="X31" s="397"/>
    </row>
    <row r="32" spans="1:24" ht="15.75" customHeight="1" x14ac:dyDescent="0.2">
      <c r="A32" s="367"/>
      <c r="B32" s="377"/>
      <c r="C32" s="515"/>
      <c r="D32" s="430" t="s">
        <v>234</v>
      </c>
      <c r="E32" s="130">
        <v>103683</v>
      </c>
      <c r="F32" s="139">
        <v>105323</v>
      </c>
      <c r="G32" s="139">
        <v>108087</v>
      </c>
      <c r="H32" s="139">
        <v>109979</v>
      </c>
      <c r="I32" s="139">
        <v>113943</v>
      </c>
      <c r="J32" s="139">
        <v>115824</v>
      </c>
      <c r="K32" s="139">
        <v>115653</v>
      </c>
      <c r="L32" s="139">
        <v>113179</v>
      </c>
      <c r="M32" s="139">
        <v>107555</v>
      </c>
      <c r="N32" s="139">
        <v>102052</v>
      </c>
      <c r="O32" s="139">
        <v>96858</v>
      </c>
      <c r="P32" s="139">
        <v>96199</v>
      </c>
      <c r="Q32" s="139">
        <v>93227</v>
      </c>
      <c r="R32" s="378"/>
      <c r="S32" s="367"/>
      <c r="T32" s="397"/>
      <c r="U32" s="397"/>
      <c r="V32" s="743"/>
      <c r="W32" s="397"/>
      <c r="X32" s="397"/>
    </row>
    <row r="33" spans="1:24" ht="15.75" customHeight="1" x14ac:dyDescent="0.2">
      <c r="A33" s="367"/>
      <c r="B33" s="377"/>
      <c r="C33" s="515"/>
      <c r="D33" s="430" t="s">
        <v>235</v>
      </c>
      <c r="E33" s="130">
        <v>129567</v>
      </c>
      <c r="F33" s="139">
        <v>133008</v>
      </c>
      <c r="G33" s="139">
        <v>135208</v>
      </c>
      <c r="H33" s="139">
        <v>136337</v>
      </c>
      <c r="I33" s="139">
        <v>141642</v>
      </c>
      <c r="J33" s="139">
        <v>143528</v>
      </c>
      <c r="K33" s="139">
        <v>142688</v>
      </c>
      <c r="L33" s="139">
        <v>139703</v>
      </c>
      <c r="M33" s="139">
        <v>131393</v>
      </c>
      <c r="N33" s="139">
        <v>124059</v>
      </c>
      <c r="O33" s="139">
        <v>119579</v>
      </c>
      <c r="P33" s="139">
        <v>121231</v>
      </c>
      <c r="Q33" s="139">
        <v>121569</v>
      </c>
      <c r="R33" s="378"/>
      <c r="S33" s="367"/>
      <c r="T33" s="397"/>
      <c r="U33" s="397"/>
      <c r="V33" s="743"/>
      <c r="W33" s="397"/>
      <c r="X33" s="397"/>
    </row>
    <row r="34" spans="1:24" ht="15.75" customHeight="1" x14ac:dyDescent="0.2">
      <c r="A34" s="367"/>
      <c r="B34" s="377"/>
      <c r="C34" s="515"/>
      <c r="D34" s="430" t="s">
        <v>236</v>
      </c>
      <c r="E34" s="130">
        <v>78605</v>
      </c>
      <c r="F34" s="139">
        <v>75485</v>
      </c>
      <c r="G34" s="139">
        <v>75197</v>
      </c>
      <c r="H34" s="139">
        <v>74085</v>
      </c>
      <c r="I34" s="139">
        <v>76710</v>
      </c>
      <c r="J34" s="139">
        <v>76812</v>
      </c>
      <c r="K34" s="139">
        <v>76494</v>
      </c>
      <c r="L34" s="139">
        <v>74980</v>
      </c>
      <c r="M34" s="139">
        <v>70698</v>
      </c>
      <c r="N34" s="139">
        <v>68520</v>
      </c>
      <c r="O34" s="139">
        <v>69745</v>
      </c>
      <c r="P34" s="139">
        <v>72563</v>
      </c>
      <c r="Q34" s="139">
        <v>73135</v>
      </c>
      <c r="R34" s="378"/>
      <c r="S34" s="367"/>
      <c r="T34" s="397"/>
      <c r="U34" s="397"/>
      <c r="V34" s="746"/>
      <c r="W34" s="397"/>
      <c r="X34" s="397"/>
    </row>
    <row r="35" spans="1:24" ht="22.5" customHeight="1" x14ac:dyDescent="0.2">
      <c r="A35" s="367"/>
      <c r="B35" s="377"/>
      <c r="C35" s="515"/>
      <c r="D35" s="430" t="s">
        <v>189</v>
      </c>
      <c r="E35" s="130">
        <v>232848</v>
      </c>
      <c r="F35" s="139">
        <v>230249</v>
      </c>
      <c r="G35" s="139">
        <v>230399</v>
      </c>
      <c r="H35" s="139">
        <v>231005</v>
      </c>
      <c r="I35" s="139">
        <v>235032</v>
      </c>
      <c r="J35" s="139">
        <v>235746</v>
      </c>
      <c r="K35" s="139">
        <v>236307</v>
      </c>
      <c r="L35" s="139">
        <v>233787</v>
      </c>
      <c r="M35" s="139">
        <v>224482</v>
      </c>
      <c r="N35" s="139">
        <v>216223</v>
      </c>
      <c r="O35" s="139">
        <v>211468</v>
      </c>
      <c r="P35" s="139">
        <v>213232</v>
      </c>
      <c r="Q35" s="139">
        <v>210598</v>
      </c>
      <c r="R35" s="378"/>
      <c r="S35" s="367"/>
      <c r="T35" s="397"/>
      <c r="U35" s="397"/>
      <c r="V35" s="743"/>
      <c r="W35" s="397"/>
      <c r="X35" s="397"/>
    </row>
    <row r="36" spans="1:24" ht="15.75" customHeight="1" x14ac:dyDescent="0.2">
      <c r="A36" s="367"/>
      <c r="B36" s="377"/>
      <c r="C36" s="515"/>
      <c r="D36" s="430" t="s">
        <v>190</v>
      </c>
      <c r="E36" s="130">
        <v>94153</v>
      </c>
      <c r="F36" s="139">
        <v>94712</v>
      </c>
      <c r="G36" s="139">
        <v>95898</v>
      </c>
      <c r="H36" s="139">
        <v>98159</v>
      </c>
      <c r="I36" s="139">
        <v>101281</v>
      </c>
      <c r="J36" s="139">
        <v>102273</v>
      </c>
      <c r="K36" s="139">
        <v>101878</v>
      </c>
      <c r="L36" s="139">
        <v>99811</v>
      </c>
      <c r="M36" s="139">
        <v>93763</v>
      </c>
      <c r="N36" s="139">
        <v>89662</v>
      </c>
      <c r="O36" s="139">
        <v>86853</v>
      </c>
      <c r="P36" s="139">
        <v>86627</v>
      </c>
      <c r="Q36" s="139">
        <v>84904</v>
      </c>
      <c r="R36" s="378"/>
      <c r="S36" s="367"/>
      <c r="T36" s="397"/>
      <c r="U36" s="397"/>
      <c r="V36" s="743"/>
      <c r="W36" s="397"/>
      <c r="X36" s="397"/>
    </row>
    <row r="37" spans="1:24" ht="15.75" customHeight="1" x14ac:dyDescent="0.2">
      <c r="A37" s="367"/>
      <c r="B37" s="377"/>
      <c r="C37" s="515"/>
      <c r="D37" s="430" t="s">
        <v>59</v>
      </c>
      <c r="E37" s="130">
        <v>127937</v>
      </c>
      <c r="F37" s="139">
        <v>128826</v>
      </c>
      <c r="G37" s="139">
        <v>128915</v>
      </c>
      <c r="H37" s="139">
        <v>130454</v>
      </c>
      <c r="I37" s="139">
        <v>135724</v>
      </c>
      <c r="J37" s="139">
        <v>138551</v>
      </c>
      <c r="K37" s="139">
        <v>139385</v>
      </c>
      <c r="L37" s="139">
        <v>136833</v>
      </c>
      <c r="M37" s="139">
        <v>131125</v>
      </c>
      <c r="N37" s="139">
        <v>125967</v>
      </c>
      <c r="O37" s="139">
        <v>123555</v>
      </c>
      <c r="P37" s="139">
        <v>123778</v>
      </c>
      <c r="Q37" s="139">
        <v>120517</v>
      </c>
      <c r="R37" s="378"/>
      <c r="S37" s="367"/>
      <c r="T37" s="397"/>
      <c r="U37" s="397"/>
      <c r="V37" s="743"/>
      <c r="W37" s="397"/>
      <c r="X37" s="397"/>
    </row>
    <row r="38" spans="1:24" ht="15.75" customHeight="1" x14ac:dyDescent="0.2">
      <c r="A38" s="367"/>
      <c r="B38" s="377"/>
      <c r="C38" s="515"/>
      <c r="D38" s="430" t="s">
        <v>192</v>
      </c>
      <c r="E38" s="130">
        <v>34258</v>
      </c>
      <c r="F38" s="139">
        <v>35246</v>
      </c>
      <c r="G38" s="139">
        <v>35417</v>
      </c>
      <c r="H38" s="139">
        <v>35787</v>
      </c>
      <c r="I38" s="139">
        <v>37321</v>
      </c>
      <c r="J38" s="139">
        <v>38467</v>
      </c>
      <c r="K38" s="139">
        <v>39820</v>
      </c>
      <c r="L38" s="139">
        <v>38508</v>
      </c>
      <c r="M38" s="139">
        <v>36177</v>
      </c>
      <c r="N38" s="139">
        <v>33544</v>
      </c>
      <c r="O38" s="139">
        <v>31638</v>
      </c>
      <c r="P38" s="139">
        <v>31643</v>
      </c>
      <c r="Q38" s="139">
        <v>31174</v>
      </c>
      <c r="R38" s="378"/>
      <c r="S38" s="367"/>
      <c r="V38" s="651"/>
    </row>
    <row r="39" spans="1:24" ht="15.75" customHeight="1" x14ac:dyDescent="0.2">
      <c r="A39" s="367"/>
      <c r="B39" s="377"/>
      <c r="C39" s="515"/>
      <c r="D39" s="430" t="s">
        <v>193</v>
      </c>
      <c r="E39" s="130">
        <v>16966</v>
      </c>
      <c r="F39" s="139">
        <v>19817</v>
      </c>
      <c r="G39" s="139">
        <v>26014</v>
      </c>
      <c r="H39" s="139">
        <v>26206</v>
      </c>
      <c r="I39" s="139">
        <v>27392</v>
      </c>
      <c r="J39" s="139">
        <v>27040</v>
      </c>
      <c r="K39" s="139">
        <v>24180</v>
      </c>
      <c r="L39" s="139">
        <v>21027</v>
      </c>
      <c r="M39" s="139">
        <v>17217</v>
      </c>
      <c r="N39" s="139">
        <v>14695</v>
      </c>
      <c r="O39" s="139">
        <v>13227</v>
      </c>
      <c r="P39" s="139">
        <v>13002</v>
      </c>
      <c r="Q39" s="139">
        <v>13844</v>
      </c>
      <c r="R39" s="378"/>
      <c r="S39" s="367"/>
      <c r="V39" s="651"/>
    </row>
    <row r="40" spans="1:24" ht="15.75" customHeight="1" x14ac:dyDescent="0.2">
      <c r="A40" s="367"/>
      <c r="B40" s="377"/>
      <c r="C40" s="515"/>
      <c r="D40" s="430" t="s">
        <v>131</v>
      </c>
      <c r="E40" s="130">
        <v>10878</v>
      </c>
      <c r="F40" s="139">
        <v>10854</v>
      </c>
      <c r="G40" s="139">
        <v>10799</v>
      </c>
      <c r="H40" s="139">
        <v>10779</v>
      </c>
      <c r="I40" s="139">
        <v>10753</v>
      </c>
      <c r="J40" s="139">
        <v>10712</v>
      </c>
      <c r="K40" s="139">
        <v>10652</v>
      </c>
      <c r="L40" s="139">
        <v>10629</v>
      </c>
      <c r="M40" s="139">
        <v>10536</v>
      </c>
      <c r="N40" s="139">
        <v>10472</v>
      </c>
      <c r="O40" s="139">
        <v>10123</v>
      </c>
      <c r="P40" s="139">
        <v>9711</v>
      </c>
      <c r="Q40" s="139">
        <v>9679</v>
      </c>
      <c r="R40" s="378"/>
      <c r="S40" s="367"/>
      <c r="V40" s="651"/>
    </row>
    <row r="41" spans="1:24" ht="15.75" customHeight="1" x14ac:dyDescent="0.2">
      <c r="A41" s="367"/>
      <c r="B41" s="377"/>
      <c r="C41" s="515"/>
      <c r="D41" s="430" t="s">
        <v>132</v>
      </c>
      <c r="E41" s="130">
        <v>21673</v>
      </c>
      <c r="F41" s="139">
        <v>22326</v>
      </c>
      <c r="G41" s="139">
        <v>22808</v>
      </c>
      <c r="H41" s="139">
        <v>22777</v>
      </c>
      <c r="I41" s="139">
        <v>22877</v>
      </c>
      <c r="J41" s="139">
        <v>23210</v>
      </c>
      <c r="K41" s="139">
        <v>22853</v>
      </c>
      <c r="L41" s="139">
        <v>22339</v>
      </c>
      <c r="M41" s="139">
        <v>21658</v>
      </c>
      <c r="N41" s="139">
        <v>21079</v>
      </c>
      <c r="O41" s="139">
        <v>20799</v>
      </c>
      <c r="P41" s="139">
        <v>20770</v>
      </c>
      <c r="Q41" s="139">
        <v>20391</v>
      </c>
      <c r="R41" s="378"/>
      <c r="S41" s="367"/>
      <c r="V41" s="651"/>
    </row>
    <row r="42" spans="1:24" s="560" customFormat="1" ht="22.5" customHeight="1" x14ac:dyDescent="0.2">
      <c r="A42" s="561"/>
      <c r="B42" s="562"/>
      <c r="C42" s="664" t="s">
        <v>294</v>
      </c>
      <c r="D42" s="664"/>
      <c r="E42" s="1435"/>
      <c r="F42" s="364"/>
      <c r="G42" s="364"/>
      <c r="H42" s="364"/>
      <c r="I42" s="364"/>
      <c r="J42" s="364"/>
      <c r="K42" s="364"/>
      <c r="L42" s="364"/>
      <c r="M42" s="364"/>
      <c r="N42" s="364"/>
      <c r="O42" s="364"/>
      <c r="P42" s="364"/>
      <c r="Q42" s="364"/>
      <c r="R42" s="563"/>
      <c r="S42" s="561"/>
      <c r="V42" s="651"/>
    </row>
    <row r="43" spans="1:24" ht="15.75" customHeight="1" x14ac:dyDescent="0.2">
      <c r="A43" s="367"/>
      <c r="B43" s="377"/>
      <c r="C43" s="515"/>
      <c r="D43" s="663" t="s">
        <v>502</v>
      </c>
      <c r="E43" s="130">
        <v>51166</v>
      </c>
      <c r="F43" s="130">
        <v>52766</v>
      </c>
      <c r="G43" s="130">
        <v>53173</v>
      </c>
      <c r="H43" s="130">
        <v>52629</v>
      </c>
      <c r="I43" s="130">
        <v>55556</v>
      </c>
      <c r="J43" s="130">
        <v>56859</v>
      </c>
      <c r="K43" s="130">
        <v>56997</v>
      </c>
      <c r="L43" s="130">
        <v>56395</v>
      </c>
      <c r="M43" s="130">
        <v>53654</v>
      </c>
      <c r="N43" s="130">
        <v>50318</v>
      </c>
      <c r="O43" s="130">
        <v>47826</v>
      </c>
      <c r="P43" s="130">
        <v>47718</v>
      </c>
      <c r="Q43" s="130">
        <v>47718</v>
      </c>
      <c r="R43" s="378"/>
      <c r="S43" s="367"/>
      <c r="V43" s="651"/>
    </row>
    <row r="44" spans="1:24" s="560" customFormat="1" ht="15.75" customHeight="1" x14ac:dyDescent="0.2">
      <c r="A44" s="561"/>
      <c r="B44" s="562"/>
      <c r="C44" s="564"/>
      <c r="D44" s="663" t="s">
        <v>505</v>
      </c>
      <c r="E44" s="130">
        <v>47707</v>
      </c>
      <c r="F44" s="130">
        <v>48868</v>
      </c>
      <c r="G44" s="130">
        <v>50171</v>
      </c>
      <c r="H44" s="130">
        <v>51008</v>
      </c>
      <c r="I44" s="130">
        <v>52308</v>
      </c>
      <c r="J44" s="130">
        <v>53043</v>
      </c>
      <c r="K44" s="130">
        <v>53140</v>
      </c>
      <c r="L44" s="130">
        <v>52608</v>
      </c>
      <c r="M44" s="130">
        <v>50555</v>
      </c>
      <c r="N44" s="130">
        <v>48457</v>
      </c>
      <c r="O44" s="130">
        <v>46986</v>
      </c>
      <c r="P44" s="130">
        <v>46376</v>
      </c>
      <c r="Q44" s="130">
        <v>46376</v>
      </c>
      <c r="R44" s="563"/>
      <c r="S44" s="561"/>
      <c r="V44" s="651"/>
    </row>
    <row r="45" spans="1:24" ht="15.75" customHeight="1" x14ac:dyDescent="0.2">
      <c r="A45" s="367"/>
      <c r="B45" s="380"/>
      <c r="C45" s="515"/>
      <c r="D45" s="663" t="s">
        <v>503</v>
      </c>
      <c r="E45" s="130">
        <v>46455</v>
      </c>
      <c r="F45" s="130">
        <v>47008</v>
      </c>
      <c r="G45" s="130">
        <v>47373</v>
      </c>
      <c r="H45" s="130">
        <v>48413</v>
      </c>
      <c r="I45" s="130">
        <v>49338</v>
      </c>
      <c r="J45" s="130">
        <v>50234</v>
      </c>
      <c r="K45" s="130">
        <v>50579</v>
      </c>
      <c r="L45" s="130">
        <v>49838</v>
      </c>
      <c r="M45" s="130">
        <v>47709</v>
      </c>
      <c r="N45" s="130">
        <v>45049</v>
      </c>
      <c r="O45" s="130">
        <v>43473</v>
      </c>
      <c r="P45" s="130">
        <v>43078</v>
      </c>
      <c r="Q45" s="130">
        <v>43078</v>
      </c>
      <c r="R45" s="378"/>
      <c r="S45" s="367"/>
      <c r="V45" s="651"/>
    </row>
    <row r="46" spans="1:24" ht="15.75" customHeight="1" x14ac:dyDescent="0.2">
      <c r="A46" s="367"/>
      <c r="B46" s="377"/>
      <c r="C46" s="515"/>
      <c r="D46" s="663" t="s">
        <v>507</v>
      </c>
      <c r="E46" s="130">
        <v>37495</v>
      </c>
      <c r="F46" s="130">
        <v>37216</v>
      </c>
      <c r="G46" s="130">
        <v>37745</v>
      </c>
      <c r="H46" s="130">
        <v>39137</v>
      </c>
      <c r="I46" s="130">
        <v>39678</v>
      </c>
      <c r="J46" s="130">
        <v>39484</v>
      </c>
      <c r="K46" s="130">
        <v>39159</v>
      </c>
      <c r="L46" s="130">
        <v>37640</v>
      </c>
      <c r="M46" s="130">
        <v>35920</v>
      </c>
      <c r="N46" s="130">
        <v>33832</v>
      </c>
      <c r="O46" s="130">
        <v>32475</v>
      </c>
      <c r="P46" s="130">
        <v>31700</v>
      </c>
      <c r="Q46" s="130">
        <v>31700</v>
      </c>
      <c r="R46" s="378"/>
      <c r="S46" s="367"/>
      <c r="V46" s="651"/>
    </row>
    <row r="47" spans="1:24" ht="15.75" customHeight="1" x14ac:dyDescent="0.2">
      <c r="A47" s="367"/>
      <c r="B47" s="377"/>
      <c r="C47" s="515"/>
      <c r="D47" s="663" t="s">
        <v>508</v>
      </c>
      <c r="E47" s="130">
        <v>32256</v>
      </c>
      <c r="F47" s="130">
        <v>32233</v>
      </c>
      <c r="G47" s="130">
        <v>32074</v>
      </c>
      <c r="H47" s="130">
        <v>32041</v>
      </c>
      <c r="I47" s="130">
        <v>33143</v>
      </c>
      <c r="J47" s="130">
        <v>33722</v>
      </c>
      <c r="K47" s="130">
        <v>33698</v>
      </c>
      <c r="L47" s="130">
        <v>33341</v>
      </c>
      <c r="M47" s="130">
        <v>31769</v>
      </c>
      <c r="N47" s="130">
        <v>30413</v>
      </c>
      <c r="O47" s="130">
        <v>26166</v>
      </c>
      <c r="P47" s="130">
        <v>26443</v>
      </c>
      <c r="Q47" s="130">
        <v>26443</v>
      </c>
      <c r="R47" s="378"/>
      <c r="S47" s="367"/>
      <c r="V47" s="651"/>
    </row>
    <row r="48" spans="1:24" s="381" customFormat="1" ht="22.5" customHeight="1" x14ac:dyDescent="0.2">
      <c r="A48" s="379"/>
      <c r="B48" s="380"/>
      <c r="C48" s="1553" t="s">
        <v>238</v>
      </c>
      <c r="D48" s="1554"/>
      <c r="E48" s="1554"/>
      <c r="F48" s="1554"/>
      <c r="G48" s="1554"/>
      <c r="H48" s="1554"/>
      <c r="I48" s="1554"/>
      <c r="J48" s="1554"/>
      <c r="K48" s="1554"/>
      <c r="L48" s="1554"/>
      <c r="M48" s="1554"/>
      <c r="N48" s="1554"/>
      <c r="O48" s="1554"/>
      <c r="P48" s="1554"/>
      <c r="Q48" s="1554"/>
      <c r="R48" s="410"/>
      <c r="S48" s="379"/>
      <c r="V48" s="651"/>
    </row>
    <row r="49" spans="1:22" s="381" customFormat="1" ht="13.5" customHeight="1" x14ac:dyDescent="0.2">
      <c r="A49" s="379"/>
      <c r="B49" s="380"/>
      <c r="C49" s="415" t="s">
        <v>443</v>
      </c>
      <c r="D49" s="565"/>
      <c r="E49" s="566"/>
      <c r="F49" s="380"/>
      <c r="G49" s="566"/>
      <c r="H49" s="565"/>
      <c r="I49" s="566"/>
      <c r="J49" s="1431"/>
      <c r="K49" s="1423" t="s">
        <v>705</v>
      </c>
      <c r="L49" s="565"/>
      <c r="M49" s="565"/>
      <c r="N49" s="565"/>
      <c r="O49" s="565"/>
      <c r="P49" s="565"/>
      <c r="Q49" s="565"/>
      <c r="R49" s="410"/>
      <c r="S49" s="379"/>
      <c r="V49" s="651"/>
    </row>
    <row r="50" spans="1:22" s="381" customFormat="1" ht="10.5" customHeight="1" x14ac:dyDescent="0.2">
      <c r="A50" s="379"/>
      <c r="B50" s="380"/>
      <c r="C50" s="1555" t="s">
        <v>396</v>
      </c>
      <c r="D50" s="1555"/>
      <c r="E50" s="1555"/>
      <c r="F50" s="1555"/>
      <c r="G50" s="1555"/>
      <c r="H50" s="1555"/>
      <c r="I50" s="1555"/>
      <c r="J50" s="1555"/>
      <c r="K50" s="1555"/>
      <c r="L50" s="1555"/>
      <c r="M50" s="1555"/>
      <c r="N50" s="1555"/>
      <c r="O50" s="1555"/>
      <c r="P50" s="1555"/>
      <c r="Q50" s="1555"/>
      <c r="R50" s="410"/>
      <c r="S50" s="379"/>
    </row>
    <row r="51" spans="1:22" x14ac:dyDescent="0.2">
      <c r="A51" s="367"/>
      <c r="B51" s="377"/>
      <c r="C51" s="377"/>
      <c r="D51" s="377"/>
      <c r="E51" s="377"/>
      <c r="F51" s="377"/>
      <c r="G51" s="377"/>
      <c r="H51" s="434"/>
      <c r="I51" s="434"/>
      <c r="J51" s="434"/>
      <c r="K51" s="434"/>
      <c r="L51" s="638"/>
      <c r="M51" s="377"/>
      <c r="N51" s="1556">
        <v>42644</v>
      </c>
      <c r="O51" s="1556"/>
      <c r="P51" s="1556"/>
      <c r="Q51" s="1556"/>
      <c r="R51" s="567">
        <v>11</v>
      </c>
      <c r="S51" s="367"/>
    </row>
    <row r="52" spans="1:22" x14ac:dyDescent="0.2">
      <c r="A52" s="397"/>
      <c r="B52" s="397"/>
      <c r="C52" s="397"/>
      <c r="D52" s="397"/>
      <c r="E52" s="397"/>
      <c r="G52" s="397"/>
      <c r="H52" s="397"/>
      <c r="I52" s="397"/>
      <c r="J52" s="397"/>
      <c r="K52" s="397"/>
      <c r="L52" s="397"/>
      <c r="M52" s="397"/>
      <c r="N52" s="397"/>
      <c r="O52" s="397"/>
      <c r="P52" s="397"/>
      <c r="Q52" s="397"/>
      <c r="R52" s="397"/>
      <c r="S52" s="397"/>
    </row>
  </sheetData>
  <mergeCells count="10">
    <mergeCell ref="C16:D16"/>
    <mergeCell ref="C48:Q48"/>
    <mergeCell ref="C50:Q50"/>
    <mergeCell ref="N51:Q51"/>
    <mergeCell ref="B1:H1"/>
    <mergeCell ref="C5:D6"/>
    <mergeCell ref="E6:H6"/>
    <mergeCell ref="I6:Q6"/>
    <mergeCell ref="C8:D8"/>
    <mergeCell ref="C15:D15"/>
  </mergeCells>
  <conditionalFormatting sqref="E7:Q7">
    <cfRule type="cellIs" dxfId="15" priority="1" operator="equal">
      <formula>"jan."</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Folhas de cálculo</vt:lpstr>
      </vt:variant>
      <vt:variant>
        <vt:i4>22</vt:i4>
      </vt:variant>
      <vt:variant>
        <vt:lpstr>Intervalos com nome</vt:lpstr>
      </vt:variant>
      <vt:variant>
        <vt:i4>22</vt:i4>
      </vt:variant>
    </vt:vector>
  </HeadingPairs>
  <TitlesOfParts>
    <vt:vector size="44" baseType="lpstr">
      <vt:lpstr>capa</vt:lpstr>
      <vt:lpstr>introducao</vt:lpstr>
      <vt:lpstr>fontes</vt:lpstr>
      <vt:lpstr>6populacao3</vt:lpstr>
      <vt:lpstr>7empregoINE3</vt:lpstr>
      <vt:lpstr>8desemprego_INE3</vt:lpstr>
      <vt:lpstr>9lay_off</vt:lpstr>
      <vt:lpstr>10desemprego_IEFP</vt:lpstr>
      <vt:lpstr>11desemprego_IEFP</vt:lpstr>
      <vt:lpstr>12fp_anexo C</vt:lpstr>
      <vt:lpstr>13empresarial</vt:lpstr>
      <vt:lpstr>14ganhos</vt:lpstr>
      <vt:lpstr>15salários</vt:lpstr>
      <vt:lpstr>16irct</vt:lpstr>
      <vt:lpstr>17acidentes</vt:lpstr>
      <vt:lpstr>18ssocial</vt:lpstr>
      <vt:lpstr>19ssocial </vt:lpstr>
      <vt:lpstr>20destaque</vt:lpstr>
      <vt:lpstr>21destaque</vt:lpstr>
      <vt:lpstr>22conceito</vt:lpstr>
      <vt:lpstr>23conceito</vt:lpstr>
      <vt:lpstr>contracapa</vt:lpstr>
      <vt:lpstr>'10desemprego_IEFP'!Área_de_Impressão</vt:lpstr>
      <vt:lpstr>'11desemprego_IEFP'!Área_de_Impressão</vt:lpstr>
      <vt:lpstr>'12fp_anexo C'!Área_de_Impressão</vt:lpstr>
      <vt:lpstr>'13empresarial'!Área_de_Impressão</vt:lpstr>
      <vt:lpstr>'14ganhos'!Área_de_Impressão</vt:lpstr>
      <vt:lpstr>'15salários'!Área_de_Impressão</vt:lpstr>
      <vt:lpstr>'16irct'!Área_de_Impressão</vt:lpstr>
      <vt:lpstr>'17acidentes'!Área_de_Impressão</vt:lpstr>
      <vt:lpstr>'18ssocial'!Área_de_Impressão</vt:lpstr>
      <vt:lpstr>'19ssocial '!Área_de_Impressão</vt:lpstr>
      <vt:lpstr>'20destaque'!Área_de_Impressão</vt:lpstr>
      <vt:lpstr>'21destaque'!Área_de_Impressão</vt:lpstr>
      <vt:lpstr>'22conceito'!Área_de_Impressão</vt:lpstr>
      <vt:lpstr>'23conceito'!Área_de_Impressão</vt:lpstr>
      <vt:lpstr>'6populacao3'!Área_de_Impressão</vt:lpstr>
      <vt:lpstr>'7empregoINE3'!Área_de_Impressão</vt:lpstr>
      <vt:lpstr>'8desemprego_INE3'!Área_de_Impressão</vt:lpstr>
      <vt:lpstr>'9lay_off'!Área_de_Impressão</vt:lpstr>
      <vt:lpstr>capa!Área_de_Impressão</vt:lpstr>
      <vt:lpstr>contracapa!Área_de_Impressão</vt:lpstr>
      <vt:lpstr>fontes!Área_de_Impressão</vt:lpstr>
      <vt:lpstr>introducao!Área_de_Impressão</vt:lpstr>
    </vt:vector>
  </TitlesOfParts>
  <Company>DEEP</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Boletim Estatístico</dc:title>
  <dc:creator>GEP/MSSS</dc:creator>
  <cp:lastModifiedBy>cristina.mata</cp:lastModifiedBy>
  <cp:lastPrinted>2016-11-04T11:06:09Z</cp:lastPrinted>
  <dcterms:created xsi:type="dcterms:W3CDTF">2004-03-02T09:49:36Z</dcterms:created>
  <dcterms:modified xsi:type="dcterms:W3CDTF">2016-11-04T11:13:08Z</dcterms:modified>
</cp:coreProperties>
</file>