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405" yWindow="1155" windowWidth="15600" windowHeight="5370" tabRatio="682"/>
  </bookViews>
  <sheets>
    <sheet name="capa" sheetId="745" r:id="rId1"/>
    <sheet name="introducao" sheetId="6" r:id="rId2"/>
    <sheet name="fontes" sheetId="746" r:id="rId3"/>
    <sheet name="6populacao3" sheetId="740" r:id="rId4"/>
    <sheet name="7empregoINE3" sheetId="741" r:id="rId5"/>
    <sheet name="8desemprego_INE3" sheetId="742" r:id="rId6"/>
    <sheet name="9lay_off" sheetId="487" r:id="rId7"/>
    <sheet name="10desemprego_IEFP" sheetId="747" r:id="rId8"/>
    <sheet name="11desemprego_IEFP" sheetId="748" r:id="rId9"/>
    <sheet name="12fp_anexo C" sheetId="703" r:id="rId10"/>
    <sheet name="13empresarial" sheetId="738" r:id="rId11"/>
    <sheet name="14ganhos" sheetId="458" r:id="rId12"/>
    <sheet name="15salários" sheetId="502" r:id="rId13"/>
    <sheet name="16irct" sheetId="491" r:id="rId14"/>
    <sheet name="17acidentes" sheetId="743" r:id="rId15"/>
    <sheet name="18ssocial" sheetId="500" r:id="rId16"/>
    <sheet name="19ssocial " sheetId="501" r:id="rId17"/>
    <sheet name="20destaque" sheetId="749" r:id="rId18"/>
    <sheet name="21destaque" sheetId="750"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 localSheetId="0">#REF!</definedName>
    <definedName name="acidentes" localSheetId="2">#REF!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'13empresarial'!$A$1:$O$84</definedName>
    <definedName name="_xlnm.Print_Area" localSheetId="11">'14ganhos'!$A$1:$P$57</definedName>
    <definedName name="_xlnm.Print_Area" localSheetId="12">'15salários'!$A$1:$K$49</definedName>
    <definedName name="_xlnm.Print_Area" localSheetId="13">'16irct'!$A$1:$S$80</definedName>
    <definedName name="_xlnm.Print_Area" localSheetId="14">'17acidentes'!$A$1:$N$68</definedName>
    <definedName name="_xlnm.Print_Area" localSheetId="15">'18ssocial'!$A$1:$N$69</definedName>
    <definedName name="_xlnm.Print_Area" localSheetId="16">'19ssocial '!$A$1:$O$72</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 localSheetId="0">#REF!</definedName>
    <definedName name="Changes" localSheetId="2">#REF!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 localSheetId="0">#REF!</definedName>
    <definedName name="Comments" localSheetId="2">#REF!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 localSheetId="0">#REF!</definedName>
    <definedName name="Contact" localSheetId="2">#REF!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 localSheetId="0">#REF!</definedName>
    <definedName name="Country" localSheetId="2">#REF!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 localSheetId="0">#REF!</definedName>
    <definedName name="CV_employed" localSheetId="2">#REF!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 localSheetId="0">#REF!</definedName>
    <definedName name="CV_parttime" localSheetId="2">#REF!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 localSheetId="0">#REF!</definedName>
    <definedName name="CV_unemployed" localSheetId="2">#REF!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 localSheetId="0">#REF!</definedName>
    <definedName name="CV_unemploymentRate" localSheetId="2">#REF!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 localSheetId="0">#REF!</definedName>
    <definedName name="CV_UsualHours" localSheetId="2">#REF!</definedName>
    <definedName name="CV_UsualHours">#REF!</definedName>
    <definedName name="dgalsjdgAD" localSheetId="9">#REF!</definedName>
    <definedName name="dgalsjdgAD" localSheetId="10">#REF!</definedName>
    <definedName name="dgalsjdgAD" localSheetId="14">#REF!</definedName>
    <definedName name="dgalsjdgAD" localSheetId="17">#REF!</definedName>
    <definedName name="dgalsjdgAD" localSheetId="18">#REF!</definedName>
    <definedName name="dgalsjdgAD" localSheetId="0">#REF!</definedName>
    <definedName name="dgalsjdgAD" localSheetId="2">#REF!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 localSheetId="0">#REF!</definedName>
    <definedName name="dsadsa" localSheetId="2">#REF!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 localSheetId="0">#REF!</definedName>
    <definedName name="email" localSheetId="2">#REF!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 localSheetId="0">#REF!</definedName>
    <definedName name="hdbtrgs" localSheetId="2">#REF!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 localSheetId="0">#REF!</definedName>
    <definedName name="Limit_a_q" localSheetId="2">#REF!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 localSheetId="0">#REF!</definedName>
    <definedName name="Limit_b_a" localSheetId="2">#REF!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 localSheetId="0">#REF!</definedName>
    <definedName name="Limit_b_q" localSheetId="2">#REF!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 localSheetId="0">#REF!</definedName>
    <definedName name="NR_NonContacts" localSheetId="2">#REF!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 localSheetId="0">#REF!</definedName>
    <definedName name="NR_Other" localSheetId="2">#REF!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 localSheetId="0">#REF!</definedName>
    <definedName name="NR_Refusals" localSheetId="2">#REF!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 localSheetId="0">#REF!</definedName>
    <definedName name="NR_Total" localSheetId="2">#REF!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 localSheetId="0">#REF!</definedName>
    <definedName name="Quarter" localSheetId="2">#REF!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 localSheetId="0">#REF!</definedName>
    <definedName name="Telephone" localSheetId="2">#REF!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 localSheetId="0">#REF!</definedName>
    <definedName name="ue" localSheetId="2">#REF!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 localSheetId="0">#REF!</definedName>
    <definedName name="Year" localSheetId="2">#REF!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I39" i="750" l="1"/>
  <c r="I38" i="750"/>
  <c r="I37" i="750"/>
  <c r="I36" i="750"/>
  <c r="I35" i="750"/>
  <c r="I34" i="750"/>
  <c r="I33" i="750"/>
  <c r="I32" i="750"/>
  <c r="I31" i="750"/>
  <c r="I30" i="750"/>
  <c r="I29" i="750"/>
  <c r="I28" i="750"/>
  <c r="I27" i="750"/>
  <c r="I26" i="750"/>
  <c r="I25" i="750"/>
  <c r="I24" i="750"/>
  <c r="I23" i="750"/>
  <c r="I22" i="750"/>
  <c r="I21" i="750"/>
  <c r="I20" i="750"/>
  <c r="I19" i="750"/>
  <c r="I18" i="750"/>
  <c r="I17" i="750"/>
  <c r="I16" i="750"/>
  <c r="I15" i="750"/>
  <c r="I13" i="750"/>
  <c r="I12" i="750"/>
  <c r="I11" i="750"/>
  <c r="I10" i="750"/>
  <c r="I9" i="750"/>
  <c r="Q16" i="748"/>
  <c r="P16" i="748"/>
  <c r="O16" i="748"/>
  <c r="N16" i="748"/>
  <c r="M16" i="748"/>
  <c r="L16" i="748"/>
  <c r="K16" i="748"/>
  <c r="J16" i="748"/>
  <c r="I16" i="748"/>
  <c r="H16" i="748"/>
  <c r="G16" i="748"/>
  <c r="F16" i="748"/>
  <c r="E16" i="748"/>
  <c r="E6" i="747"/>
  <c r="Q72" i="747"/>
  <c r="O72" i="747"/>
  <c r="M72" i="747"/>
  <c r="K72" i="747"/>
  <c r="I72" i="747"/>
  <c r="G72" i="747"/>
  <c r="E72" i="747"/>
  <c r="P71" i="747"/>
  <c r="N71" i="747"/>
  <c r="L71" i="747"/>
  <c r="J71" i="747"/>
  <c r="H71" i="747"/>
  <c r="F71" i="747"/>
  <c r="Q70" i="747"/>
  <c r="O70" i="747"/>
  <c r="M70" i="747"/>
  <c r="K70" i="747"/>
  <c r="I70" i="747"/>
  <c r="G70" i="747"/>
  <c r="E70" i="747"/>
  <c r="P69" i="747"/>
  <c r="N69" i="747"/>
  <c r="L69" i="747"/>
  <c r="J69" i="747"/>
  <c r="H69" i="747"/>
  <c r="F69" i="747"/>
  <c r="Q68" i="747"/>
  <c r="O68" i="747"/>
  <c r="M68" i="747"/>
  <c r="K68" i="747"/>
  <c r="I68" i="747"/>
  <c r="G68" i="747"/>
  <c r="E68" i="747"/>
  <c r="P67" i="747"/>
  <c r="N67" i="747"/>
  <c r="L67" i="747"/>
  <c r="J67" i="747"/>
  <c r="H67" i="747"/>
  <c r="F67" i="747"/>
  <c r="Q66" i="747"/>
  <c r="O66" i="747"/>
  <c r="M66" i="747"/>
  <c r="K66" i="747"/>
  <c r="I66" i="747"/>
  <c r="G66" i="747"/>
  <c r="E66" i="747"/>
  <c r="P65" i="747"/>
  <c r="N65" i="747"/>
  <c r="L65" i="747"/>
  <c r="J65" i="747"/>
  <c r="H65" i="747"/>
  <c r="F65" i="747"/>
  <c r="Q49" i="747"/>
  <c r="P49" i="747"/>
  <c r="O49" i="747"/>
  <c r="N49" i="747"/>
  <c r="M49" i="747"/>
  <c r="L49" i="747"/>
  <c r="K49" i="747"/>
  <c r="J49" i="747"/>
  <c r="I49" i="747"/>
  <c r="H49" i="747"/>
  <c r="G49" i="747"/>
  <c r="F49" i="747"/>
  <c r="E49" i="747"/>
  <c r="I6" i="747"/>
  <c r="I14" i="750" l="1"/>
  <c r="E65" i="747"/>
  <c r="G65" i="747"/>
  <c r="I65" i="747"/>
  <c r="K65" i="747"/>
  <c r="M65" i="747"/>
  <c r="O65" i="747"/>
  <c r="Q65" i="747"/>
  <c r="F66" i="747"/>
  <c r="H66" i="747"/>
  <c r="J66" i="747"/>
  <c r="L66" i="747"/>
  <c r="N66" i="747"/>
  <c r="P66" i="747"/>
  <c r="E67" i="747"/>
  <c r="G67" i="747"/>
  <c r="I67" i="747"/>
  <c r="K67" i="747"/>
  <c r="M67" i="747"/>
  <c r="O67" i="747"/>
  <c r="Q67" i="747"/>
  <c r="F68" i="747"/>
  <c r="H68" i="747"/>
  <c r="J68" i="747"/>
  <c r="L68" i="747"/>
  <c r="N68" i="747"/>
  <c r="P68" i="747"/>
  <c r="E69" i="747"/>
  <c r="G69" i="747"/>
  <c r="I69" i="747"/>
  <c r="K69" i="747"/>
  <c r="M69" i="747"/>
  <c r="O69" i="747"/>
  <c r="Q69" i="747"/>
  <c r="F70" i="747"/>
  <c r="H70" i="747"/>
  <c r="J70" i="747"/>
  <c r="L70" i="747"/>
  <c r="N70" i="747"/>
  <c r="P70" i="747"/>
  <c r="E71" i="747"/>
  <c r="G71" i="747"/>
  <c r="I71" i="747"/>
  <c r="K71" i="747"/>
  <c r="M71" i="747"/>
  <c r="O71" i="747"/>
  <c r="Q71" i="747"/>
  <c r="F72" i="747"/>
  <c r="H72" i="747"/>
  <c r="J72" i="747"/>
  <c r="L72" i="747"/>
  <c r="N72" i="747"/>
  <c r="P72" i="747"/>
  <c r="N24" i="458"/>
  <c r="C57" i="743" l="1"/>
  <c r="E10" i="491" l="1"/>
  <c r="F10" i="491"/>
  <c r="G10" i="491"/>
  <c r="H10" i="491"/>
  <c r="I10" i="491"/>
  <c r="J10" i="491"/>
  <c r="K10" i="491"/>
  <c r="L10" i="491"/>
  <c r="M10" i="491"/>
  <c r="N10" i="491"/>
  <c r="O10" i="491"/>
  <c r="P10" i="491"/>
  <c r="Q10" i="491"/>
  <c r="M40" i="742" l="1"/>
  <c r="K40" i="742"/>
  <c r="I40" i="742"/>
  <c r="G40" i="742"/>
  <c r="E40" i="742"/>
  <c r="L67" i="741"/>
  <c r="H67" i="741"/>
  <c r="N64" i="741"/>
  <c r="J64" i="741"/>
  <c r="F64" i="741"/>
  <c r="L61" i="741"/>
  <c r="H61" i="741"/>
  <c r="N58" i="741"/>
  <c r="J58" i="741"/>
  <c r="F58" i="741"/>
  <c r="L55" i="741"/>
  <c r="H55" i="741"/>
  <c r="L45" i="741"/>
  <c r="J45" i="741"/>
  <c r="H45" i="741"/>
  <c r="F45" i="741"/>
  <c r="M43" i="741"/>
  <c r="K43" i="741"/>
  <c r="I43" i="741"/>
  <c r="G43" i="741"/>
  <c r="E43" i="741"/>
  <c r="N58" i="740"/>
  <c r="J58" i="740"/>
  <c r="F58" i="740"/>
  <c r="N52" i="740"/>
  <c r="J52" i="740"/>
  <c r="H52" i="740"/>
  <c r="F52" i="740"/>
  <c r="N43" i="740"/>
  <c r="L43" i="740"/>
  <c r="J43" i="740"/>
  <c r="H43" i="740"/>
  <c r="F43" i="740"/>
  <c r="N40" i="740"/>
  <c r="L40" i="740"/>
  <c r="J40" i="740"/>
  <c r="H40" i="740"/>
  <c r="F40" i="740"/>
  <c r="N56" i="740"/>
  <c r="L56" i="740"/>
  <c r="J56" i="740"/>
  <c r="H56" i="740"/>
  <c r="F56" i="740"/>
  <c r="M33" i="740"/>
  <c r="K33" i="740"/>
  <c r="I33" i="740"/>
  <c r="G33" i="740"/>
  <c r="E33" i="740"/>
  <c r="N45" i="741" l="1"/>
  <c r="L51" i="740"/>
  <c r="L57" i="740"/>
  <c r="F35" i="740"/>
  <c r="H35" i="740"/>
  <c r="J35" i="740"/>
  <c r="L35" i="740"/>
  <c r="N35" i="740"/>
  <c r="N44" i="740"/>
  <c r="H45" i="740"/>
  <c r="L45" i="740"/>
  <c r="F46" i="740"/>
  <c r="J46" i="740"/>
  <c r="N46" i="740"/>
  <c r="H51" i="740"/>
  <c r="H57" i="740"/>
  <c r="H36" i="740"/>
  <c r="J36" i="740"/>
  <c r="L36" i="740"/>
  <c r="N36" i="740"/>
  <c r="F39" i="740"/>
  <c r="H39" i="740"/>
  <c r="J39" i="740"/>
  <c r="L39" i="740"/>
  <c r="N39" i="740"/>
  <c r="F45" i="740"/>
  <c r="J45" i="740"/>
  <c r="N45" i="740"/>
  <c r="H46" i="740"/>
  <c r="L46" i="740"/>
  <c r="L52" i="740"/>
  <c r="H58" i="740"/>
  <c r="L58" i="740"/>
  <c r="F36" i="740"/>
  <c r="F37" i="740"/>
  <c r="H37" i="740"/>
  <c r="J37" i="740"/>
  <c r="L37" i="740"/>
  <c r="N37" i="740"/>
  <c r="F38" i="740"/>
  <c r="H38" i="740"/>
  <c r="J38" i="740"/>
  <c r="L38" i="740"/>
  <c r="N38" i="740"/>
  <c r="F41" i="740"/>
  <c r="H41" i="740"/>
  <c r="J41" i="740"/>
  <c r="L41" i="740"/>
  <c r="N41" i="740"/>
  <c r="F42" i="740"/>
  <c r="H42" i="740"/>
  <c r="J42" i="740"/>
  <c r="L42" i="740"/>
  <c r="N42" i="740"/>
  <c r="F48" i="740"/>
  <c r="J48" i="740"/>
  <c r="N48" i="740"/>
  <c r="H49" i="740"/>
  <c r="L49" i="740"/>
  <c r="F54" i="740"/>
  <c r="J54" i="740"/>
  <c r="N54" i="740"/>
  <c r="H55" i="740"/>
  <c r="L55" i="740"/>
  <c r="H48" i="740"/>
  <c r="L48" i="740"/>
  <c r="F49" i="740"/>
  <c r="J49" i="740"/>
  <c r="N49" i="740"/>
  <c r="H54" i="740"/>
  <c r="L54" i="740"/>
  <c r="F55" i="740"/>
  <c r="J55" i="740"/>
  <c r="N55" i="740"/>
  <c r="F44" i="740"/>
  <c r="H44" i="740"/>
  <c r="J44" i="740"/>
  <c r="L44" i="740"/>
  <c r="F51" i="740"/>
  <c r="J51" i="740"/>
  <c r="N51" i="740"/>
  <c r="F57" i="740"/>
  <c r="J57" i="740"/>
  <c r="N57" i="740"/>
  <c r="H46" i="741"/>
  <c r="L46" i="741"/>
  <c r="H48" i="741"/>
  <c r="L48" i="741"/>
  <c r="F49" i="741"/>
  <c r="J49" i="741"/>
  <c r="N49" i="741"/>
  <c r="H52" i="741"/>
  <c r="F47" i="740"/>
  <c r="H47" i="740"/>
  <c r="J47" i="740"/>
  <c r="L47" i="740"/>
  <c r="N47" i="740"/>
  <c r="F50" i="740"/>
  <c r="H50" i="740"/>
  <c r="J50" i="740"/>
  <c r="L50" i="740"/>
  <c r="N50" i="740"/>
  <c r="F53" i="740"/>
  <c r="H53" i="740"/>
  <c r="J53" i="740"/>
  <c r="L53" i="740"/>
  <c r="N53" i="740"/>
  <c r="F47" i="741"/>
  <c r="J47" i="741"/>
  <c r="N47" i="741"/>
  <c r="H50" i="741"/>
  <c r="L50" i="741"/>
  <c r="F51" i="741"/>
  <c r="J51" i="741"/>
  <c r="N51" i="741"/>
  <c r="F46" i="741"/>
  <c r="J46" i="741"/>
  <c r="N46" i="741"/>
  <c r="H47" i="741"/>
  <c r="L47" i="741"/>
  <c r="F48" i="741"/>
  <c r="J48" i="741"/>
  <c r="N48" i="741"/>
  <c r="H49" i="741"/>
  <c r="L49" i="741"/>
  <c r="F50" i="741"/>
  <c r="J50" i="741"/>
  <c r="N50" i="741"/>
  <c r="H51" i="741"/>
  <c r="L51" i="741"/>
  <c r="F52" i="741"/>
  <c r="J52" i="741"/>
  <c r="N52" i="741"/>
  <c r="H53" i="741"/>
  <c r="L53" i="741"/>
  <c r="F54" i="741"/>
  <c r="J54" i="741"/>
  <c r="N54" i="741"/>
  <c r="F56" i="741"/>
  <c r="J56" i="741"/>
  <c r="N56" i="741"/>
  <c r="H57" i="741"/>
  <c r="L57" i="741"/>
  <c r="H59" i="741"/>
  <c r="L59" i="741"/>
  <c r="F60" i="741"/>
  <c r="J60" i="741"/>
  <c r="N60" i="741"/>
  <c r="F62" i="741"/>
  <c r="J62" i="741"/>
  <c r="N62" i="741"/>
  <c r="H63" i="741"/>
  <c r="L63" i="741"/>
  <c r="H65" i="741"/>
  <c r="L65" i="741"/>
  <c r="F66" i="741"/>
  <c r="J66" i="741"/>
  <c r="N66" i="741"/>
  <c r="F68" i="741"/>
  <c r="J68" i="741"/>
  <c r="N68" i="741"/>
  <c r="L52" i="741"/>
  <c r="F53" i="741"/>
  <c r="J53" i="741"/>
  <c r="N53" i="741"/>
  <c r="H54" i="741"/>
  <c r="L54" i="741"/>
  <c r="F55" i="741"/>
  <c r="J55" i="741"/>
  <c r="N55" i="741"/>
  <c r="H56" i="741"/>
  <c r="L56" i="741"/>
  <c r="F57" i="741"/>
  <c r="J57" i="741"/>
  <c r="N57" i="741"/>
  <c r="H58" i="741"/>
  <c r="L58" i="741"/>
  <c r="F59" i="741"/>
  <c r="J59" i="741"/>
  <c r="N59" i="741"/>
  <c r="H60" i="741"/>
  <c r="L60" i="741"/>
  <c r="F61" i="741"/>
  <c r="J61" i="741"/>
  <c r="N61" i="741"/>
  <c r="H62" i="741"/>
  <c r="L62" i="741"/>
  <c r="F63" i="741"/>
  <c r="J63" i="741"/>
  <c r="N63" i="741"/>
  <c r="H64" i="741"/>
  <c r="L64" i="741"/>
  <c r="F65" i="741"/>
  <c r="J65" i="741"/>
  <c r="N65" i="741"/>
  <c r="H66" i="741"/>
  <c r="L66" i="741"/>
  <c r="F67" i="741"/>
  <c r="J67" i="741"/>
  <c r="N67" i="741"/>
  <c r="H68" i="741"/>
  <c r="L68" i="741"/>
  <c r="N21" i="458" l="1"/>
  <c r="N17" i="458"/>
  <c r="N29" i="458" l="1"/>
  <c r="N26" i="458"/>
  <c r="N25" i="458"/>
  <c r="M27" i="458"/>
  <c r="L27" i="458"/>
  <c r="K27" i="458"/>
  <c r="J27" i="458"/>
  <c r="I27" i="458"/>
  <c r="H27" i="458"/>
  <c r="M26" i="458"/>
  <c r="L26" i="458"/>
  <c r="K26" i="458"/>
  <c r="J26" i="458"/>
  <c r="I26" i="458"/>
  <c r="H26" i="458"/>
  <c r="M25" i="458"/>
  <c r="L25" i="458"/>
  <c r="K25" i="458"/>
  <c r="J25" i="458"/>
  <c r="I25" i="458"/>
  <c r="H25" i="458"/>
  <c r="M24" i="458"/>
  <c r="L24" i="458"/>
  <c r="K24" i="458"/>
  <c r="J24" i="458"/>
  <c r="I24" i="458"/>
  <c r="H24" i="458"/>
  <c r="AG10" i="491" l="1"/>
  <c r="N27" i="458" l="1"/>
  <c r="L65" i="501" l="1"/>
  <c r="K65" i="501"/>
  <c r="J65" i="501"/>
  <c r="I65" i="501"/>
  <c r="H65" i="501"/>
  <c r="G65" i="501"/>
  <c r="F65" i="501"/>
  <c r="E65" i="501"/>
  <c r="I44" i="500" l="1"/>
  <c r="H44" i="500"/>
  <c r="G44" i="500"/>
  <c r="F44" i="500"/>
  <c r="E44" i="500"/>
  <c r="J44" i="500" l="1"/>
  <c r="M65"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E9" i="500" l="1"/>
  <c r="AE10" i="500"/>
  <c r="AE11" i="500"/>
  <c r="AE12" i="500"/>
  <c r="AE13" i="500"/>
  <c r="AE14" i="500"/>
  <c r="AE15" i="500"/>
  <c r="AE16" i="500"/>
  <c r="AE17" i="500"/>
  <c r="AE18" i="500"/>
  <c r="AE19" i="500"/>
  <c r="AE20" i="500"/>
  <c r="AE21" i="500"/>
  <c r="AE22" i="500"/>
  <c r="AE23" i="500"/>
  <c r="AE24" i="500"/>
  <c r="AE25" i="500"/>
  <c r="AE26" i="500"/>
  <c r="AE27" i="500"/>
  <c r="AE8" i="500"/>
  <c r="AF9" i="500" l="1"/>
  <c r="AF10" i="500"/>
  <c r="AF11" i="500"/>
  <c r="AF12" i="500"/>
  <c r="AF13" i="500"/>
  <c r="AF14" i="500"/>
  <c r="AF15" i="500"/>
  <c r="AF16" i="500"/>
  <c r="AF17" i="500"/>
  <c r="AF18" i="500"/>
  <c r="AF19" i="500"/>
  <c r="AF20" i="500"/>
  <c r="AF21" i="500"/>
  <c r="AF22" i="500"/>
  <c r="AF23" i="500"/>
  <c r="AF24" i="500"/>
  <c r="AF25" i="500"/>
  <c r="AF26" i="500"/>
  <c r="AF27" i="500"/>
  <c r="AF8" i="500"/>
  <c r="K44" i="500" l="1"/>
  <c r="K7" i="500"/>
  <c r="AH8" i="500" l="1"/>
  <c r="AO8" i="500" s="1"/>
  <c r="AH9" i="500"/>
  <c r="AO9" i="500" s="1"/>
  <c r="AH10" i="500"/>
  <c r="AO10" i="500" s="1"/>
  <c r="AH11" i="500"/>
  <c r="AO11" i="500" s="1"/>
  <c r="AH12" i="500"/>
  <c r="AO12" i="500" s="1"/>
  <c r="AH13" i="500"/>
  <c r="AO13" i="500" s="1"/>
  <c r="AH14" i="500"/>
  <c r="AO14" i="500" s="1"/>
  <c r="AH15" i="500"/>
  <c r="AO15" i="500" s="1"/>
  <c r="AH16" i="500"/>
  <c r="AO16" i="500" s="1"/>
  <c r="AH17" i="500"/>
  <c r="AO17" i="500" s="1"/>
  <c r="AH18" i="500"/>
  <c r="AO18" i="500" s="1"/>
  <c r="AH19" i="500"/>
  <c r="AO19" i="500" s="1"/>
  <c r="AH20" i="500"/>
  <c r="AO20" i="500" s="1"/>
  <c r="AH21" i="500"/>
  <c r="AO21" i="500" s="1"/>
  <c r="AH22" i="500"/>
  <c r="AO22" i="500" s="1"/>
  <c r="AH23" i="500"/>
  <c r="AO23" i="500" s="1"/>
  <c r="AH24" i="500"/>
  <c r="AO24" i="500" s="1"/>
  <c r="AH25" i="500"/>
  <c r="AO25" i="500" s="1"/>
  <c r="AH26" i="500"/>
  <c r="AO26" i="500" s="1"/>
  <c r="AH27" i="500"/>
  <c r="AO27" i="500" s="1"/>
  <c r="AG27" i="500" l="1"/>
  <c r="AN27" i="500" s="1"/>
  <c r="AG26" i="500"/>
  <c r="AN26" i="500" s="1"/>
  <c r="AG25" i="500"/>
  <c r="AN25" i="500" s="1"/>
  <c r="AG24" i="500"/>
  <c r="AN24" i="500" s="1"/>
  <c r="AG23" i="500"/>
  <c r="AN23" i="500" s="1"/>
  <c r="AG22" i="500"/>
  <c r="AN22" i="500" s="1"/>
  <c r="AG21" i="500"/>
  <c r="AN21" i="500" s="1"/>
  <c r="AG20" i="500"/>
  <c r="AN20" i="500" s="1"/>
  <c r="AG19" i="500"/>
  <c r="AN19" i="500" s="1"/>
  <c r="AG18" i="500"/>
  <c r="AN18" i="500" s="1"/>
  <c r="AG17" i="500"/>
  <c r="AN17" i="500" s="1"/>
  <c r="AG16" i="500"/>
  <c r="AN16" i="500" s="1"/>
  <c r="AG15" i="500"/>
  <c r="AN15" i="500" s="1"/>
  <c r="AG14" i="500"/>
  <c r="AN14" i="500" s="1"/>
  <c r="AG13" i="500"/>
  <c r="AN13" i="500" s="1"/>
  <c r="AG12" i="500"/>
  <c r="AN12" i="500" s="1"/>
  <c r="AG11" i="500"/>
  <c r="AN11" i="500" s="1"/>
  <c r="AG10" i="500"/>
  <c r="AN10" i="500" s="1"/>
  <c r="AG9" i="500"/>
  <c r="AN9" i="500" s="1"/>
  <c r="AG8" i="500"/>
  <c r="AN8" i="500" s="1"/>
  <c r="K6" i="500" l="1"/>
  <c r="K43" i="500"/>
  <c r="Q68" i="491" l="1"/>
  <c r="Q71" i="491"/>
  <c r="Q69" i="491"/>
  <c r="Q67" i="491"/>
  <c r="Q70" i="491"/>
</calcChain>
</file>

<file path=xl/sharedStrings.xml><?xml version="1.0" encoding="utf-8"?>
<sst xmlns="http://schemas.openxmlformats.org/spreadsheetml/2006/main" count="1598" uniqueCount="721">
  <si>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</si>
  <si>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</si>
  <si>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</si>
  <si>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</si>
  <si>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</si>
  <si>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</si>
  <si>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</si>
  <si>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</si>
  <si>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</si>
  <si>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</si>
  <si>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</si>
  <si>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</si>
  <si>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</si>
  <si>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</si>
  <si>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</si>
  <si>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</si>
  <si>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</si>
  <si>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</si>
  <si>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</si>
  <si>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</si>
  <si>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</si>
  <si>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</si>
  <si>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</si>
  <si>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</si>
  <si>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</si>
  <si>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</si>
  <si>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</si>
  <si>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</si>
  <si>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</si>
  <si>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</si>
  <si>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</si>
  <si>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</si>
  <si>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</si>
  <si>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</si>
  <si>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</si>
  <si>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</si>
  <si>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</si>
  <si>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</si>
  <si>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</si>
  <si>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</si>
  <si>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</si>
  <si>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</si>
  <si>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</si>
  <si>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</si>
  <si>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</si>
  <si>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</si>
  <si>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</si>
  <si>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</si>
  <si>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</si>
  <si>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</si>
  <si>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</si>
  <si>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</si>
  <si>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</si>
  <si>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</si>
  <si>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</si>
  <si>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</si>
  <si>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</si>
  <si>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</si>
  <si>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</si>
  <si>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</si>
  <si>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</si>
  <si>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</si>
  <si>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</si>
  <si>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</si>
  <si>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</si>
  <si>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</si>
  <si>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</si>
  <si>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</si>
  <si>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</si>
  <si>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</si>
  <si>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</si>
  <si>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</si>
  <si>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</si>
  <si>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</si>
  <si>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</si>
  <si>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</si>
  <si>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</si>
  <si>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</si>
  <si>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</si>
  <si>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</si>
  <si>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</si>
  <si>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</si>
  <si>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</si>
  <si>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</si>
  <si>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</si>
  <si>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</si>
  <si>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</si>
  <si>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</si>
  <si>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</si>
  <si>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</si>
  <si>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</si>
  <si>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</si>
  <si>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</si>
  <si>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</si>
  <si>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</si>
  <si>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</si>
  <si>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</si>
  <si>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</si>
  <si>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</si>
  <si>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</si>
  <si>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</si>
  <si>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</si>
  <si>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</si>
  <si>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</si>
  <si>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</si>
  <si>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</si>
  <si>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</si>
  <si>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</si>
  <si>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</si>
  <si>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</si>
  <si>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</si>
  <si>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</si>
  <si>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</si>
  <si>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</si>
  <si>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</si>
  <si>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</si>
  <si>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</si>
  <si>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</si>
  <si>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</si>
  <si>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</si>
  <si>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</si>
  <si>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</si>
  <si>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</si>
  <si>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</si>
  <si>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</si>
  <si>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</si>
  <si>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</si>
  <si>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</si>
  <si>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</si>
  <si>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</si>
  <si>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</si>
  <si>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</si>
  <si>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</si>
  <si>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</si>
  <si>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</si>
  <si>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</si>
  <si>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</si>
  <si>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</si>
  <si>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</si>
  <si>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</si>
  <si>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</si>
  <si>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</si>
  <si>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</si>
  <si>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</si>
  <si>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</si>
  <si>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</si>
  <si>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</si>
  <si>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</si>
  <si>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</si>
  <si>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</si>
  <si>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</si>
  <si>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</si>
  <si>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</si>
  <si>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</si>
  <si>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</si>
  <si>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</si>
  <si>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</si>
  <si>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</si>
  <si>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</si>
  <si>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</si>
  <si>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</si>
  <si>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</si>
  <si>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</si>
  <si>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</si>
  <si>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</si>
  <si>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</si>
  <si>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</si>
  <si>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</si>
  <si>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</si>
  <si>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</si>
  <si>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</si>
  <si>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</si>
  <si>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</si>
  <si>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</si>
  <si>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</si>
  <si>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</si>
  <si>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</si>
  <si>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</si>
  <si>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</si>
  <si>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</si>
  <si>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</si>
  <si>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</si>
  <si>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</si>
  <si>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</si>
  <si>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</si>
  <si>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</si>
  <si>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</si>
  <si>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</si>
  <si>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</si>
  <si>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</si>
  <si>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</si>
  <si>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</si>
  <si>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</si>
  <si>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</si>
  <si>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</si>
  <si>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</si>
  <si>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</si>
  <si>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</si>
  <si>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</si>
  <si>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</si>
  <si>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</si>
  <si>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</si>
  <si>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</si>
  <si>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</si>
  <si>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</si>
  <si>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</si>
  <si>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</si>
  <si>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</si>
  <si>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</si>
  <si>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</si>
  <si>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</si>
  <si>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</si>
  <si>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</si>
  <si>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</si>
  <si>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</si>
  <si>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</si>
  <si>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</si>
  <si>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</si>
  <si>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</si>
  <si>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</si>
  <si>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</si>
  <si>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</si>
  <si>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</si>
  <si>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</si>
  <si>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</si>
  <si>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</si>
  <si>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</si>
  <si>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</si>
  <si>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</si>
  <si>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</si>
  <si>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</si>
  <si>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</si>
  <si>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</si>
  <si>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</si>
  <si>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</si>
  <si>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</si>
  <si>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</si>
  <si>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</si>
  <si>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</si>
  <si>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</si>
  <si>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</si>
  <si>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</si>
  <si>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</si>
  <si>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</si>
  <si>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</si>
  <si>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</si>
  <si>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</si>
  <si>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</si>
  <si>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</si>
  <si>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</si>
  <si>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</si>
  <si>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</si>
  <si>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</si>
  <si>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</si>
  <si>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</si>
  <si>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</si>
  <si>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</si>
  <si>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</si>
  <si>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</si>
  <si>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</si>
  <si>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</si>
  <si>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</si>
  <si>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</si>
  <si>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</si>
  <si>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</si>
  <si>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</si>
  <si>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</si>
  <si>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</si>
  <si>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</si>
  <si>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</si>
  <si>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</si>
  <si>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</si>
  <si>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</si>
  <si>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</si>
  <si>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</si>
  <si>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</si>
  <si>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</si>
  <si>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</si>
  <si>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</si>
  <si>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</si>
  <si>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</si>
  <si>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</si>
  <si>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</si>
  <si>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</si>
  <si>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</si>
  <si>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</si>
  <si>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</si>
  <si>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</si>
  <si>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</si>
  <si>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</si>
  <si>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</si>
  <si>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</si>
  <si>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</si>
  <si>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</si>
  <si>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</si>
  <si>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</si>
  <si>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</si>
  <si>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</si>
  <si>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</si>
  <si>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</si>
  <si>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</si>
  <si>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</si>
  <si>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</si>
  <si>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</si>
  <si>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</si>
  <si>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</si>
  <si>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</si>
  <si>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</si>
  <si>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</si>
  <si>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</si>
  <si>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</si>
  <si>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</si>
  <si>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</si>
  <si>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</si>
  <si>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</si>
  <si>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</si>
  <si>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</si>
  <si>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</si>
  <si>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</si>
  <si>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</si>
  <si>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</si>
  <si>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</si>
  <si>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</si>
  <si>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</si>
  <si>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</si>
  <si>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</si>
  <si>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</si>
  <si>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</si>
  <si>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</si>
  <si>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</si>
  <si>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</si>
  <si>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</si>
  <si>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</si>
  <si>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</si>
  <si>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</si>
  <si>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</si>
  <si>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</si>
  <si>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</si>
  <si>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</si>
  <si>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</si>
  <si>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</si>
  <si>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</si>
  <si>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</si>
  <si>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</si>
  <si>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</si>
  <si>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</si>
  <si>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</si>
  <si>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</si>
  <si>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</si>
  <si>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</si>
  <si>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</si>
  <si>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</si>
  <si>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</si>
  <si>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</si>
  <si>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</si>
  <si>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</si>
  <si>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</si>
  <si>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</si>
  <si>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</si>
  <si>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</si>
  <si>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</si>
  <si>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</si>
  <si>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</si>
  <si>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</si>
  <si>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</si>
  <si>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</si>
  <si>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</si>
  <si>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</si>
  <si>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</si>
  <si>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</si>
  <si>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</si>
  <si>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</si>
  <si>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</si>
  <si>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</si>
  <si>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</si>
  <si>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</si>
  <si>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</si>
  <si>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</si>
  <si>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</si>
  <si>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</si>
  <si>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</si>
  <si>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</si>
  <si>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</si>
  <si>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</si>
  <si>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</si>
  <si>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</si>
  <si>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</si>
  <si>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</si>
  <si>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</si>
  <si>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</si>
  <si>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</si>
  <si>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</si>
  <si>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</si>
  <si>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</si>
  <si>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</si>
  <si>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</si>
  <si>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</si>
  <si>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</si>
  <si>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</si>
  <si>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</si>
  <si>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</si>
  <si>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</si>
  <si>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</si>
  <si>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</si>
  <si>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</si>
  <si>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</si>
  <si>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</si>
  <si>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</si>
  <si>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</si>
  <si>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</si>
  <si>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</si>
  <si>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</si>
  <si>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</si>
  <si>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</si>
  <si>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</si>
  <si>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</si>
  <si>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</si>
  <si>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</si>
  <si>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</si>
  <si>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</si>
  <si>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</si>
  <si>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</si>
  <si>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http://www.gep.msess.gov.pt/</t>
  </si>
  <si>
    <t>desemprego UE 28</t>
  </si>
  <si>
    <t>Tel. 21 595 33 59</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</si>
  <si>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</si>
  <si>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</si>
  <si>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 xml:space="preserve">  Acidentes de trabalho </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</si>
  <si>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</si>
  <si>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</si>
  <si>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</si>
  <si>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</si>
  <si>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</si>
  <si>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</si>
  <si>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</si>
  <si>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</si>
  <si>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</si>
  <si>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</si>
  <si>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</si>
  <si>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</si>
  <si>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</si>
  <si>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</si>
  <si>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</si>
  <si>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</si>
  <si>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</si>
  <si>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5/2010
de 15/01</t>
  </si>
  <si>
    <t>Dec.Lei 
254-A/2015
de 31/12</t>
  </si>
  <si>
    <t>abril
2015</t>
  </si>
  <si>
    <t>Internet: www.gep.msess.gov.pt/</t>
  </si>
  <si>
    <r>
      <t>L.</t>
    </r>
    <r>
      <rPr>
        <sz val="8"/>
        <color rgb="FF333333"/>
        <rFont val="Arial"/>
        <family val="2"/>
      </rPr>
      <t xml:space="preserve"> Atividades imobiliárias</t>
    </r>
  </si>
  <si>
    <t>estrutura empresarial - indicadores globais</t>
  </si>
  <si>
    <t xml:space="preserve">média </t>
  </si>
  <si>
    <t>mediana</t>
  </si>
  <si>
    <t>médio</t>
  </si>
  <si>
    <t>mediano</t>
  </si>
  <si>
    <r>
      <t>empresas e trabalhadores envolvidos em formação ou atividade educativa</t>
    </r>
    <r>
      <rPr>
        <b/>
        <vertAlign val="superscript"/>
        <sz val="10"/>
        <rFont val="Arial"/>
        <family val="2"/>
      </rPr>
      <t xml:space="preserve"> (1)</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</si>
  <si>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</si>
  <si>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</si>
  <si>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</si>
  <si>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</si>
  <si>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</si>
  <si>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</si>
  <si>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</si>
  <si>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</si>
  <si>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</si>
  <si>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</si>
  <si>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</si>
  <si>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</si>
  <si>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</si>
  <si>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</si>
  <si>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</si>
  <si>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</si>
  <si>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</si>
  <si>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</si>
  <si>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</si>
  <si>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</si>
  <si>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</si>
  <si>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</si>
  <si>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</si>
  <si>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</si>
  <si>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</si>
  <si>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r>
      <t xml:space="preserve">Comércio </t>
    </r>
    <r>
      <rPr>
        <b/>
        <vertAlign val="superscript"/>
        <sz val="8"/>
        <color indexed="63"/>
        <rFont val="Arial"/>
        <family val="2"/>
      </rPr>
      <t>(2)</t>
    </r>
  </si>
  <si>
    <t xml:space="preserve">Construção </t>
  </si>
  <si>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</si>
  <si>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</si>
  <si>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Mulheres/Homens</t>
  </si>
  <si>
    <t>outubro
2015</t>
  </si>
  <si>
    <t xml:space="preserve">(1)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t>
  </si>
  <si>
    <r>
      <t xml:space="preserve">pessoas ao serviço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</si>
  <si>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(2)</t>
    </r>
  </si>
  <si>
    <r>
      <t>ganho mensal</t>
    </r>
    <r>
      <rPr>
        <sz val="7"/>
        <color theme="3"/>
        <rFont val="Arial"/>
        <family val="2"/>
      </rPr>
      <t xml:space="preserve"> (euros)</t>
    </r>
    <r>
      <rPr>
        <vertAlign val="superscript"/>
        <sz val="7"/>
        <color theme="3"/>
        <rFont val="Arial"/>
        <family val="2"/>
      </rPr>
      <t>(2)</t>
    </r>
  </si>
  <si>
    <t>fonte: GEP/MTSSS, Relatório Único - Relatório Anual de Formação Contínua (Anexo C).</t>
  </si>
  <si>
    <t>ganho</t>
  </si>
  <si>
    <t>e-mail: gep.dados@gep.mtsss.pt</t>
  </si>
  <si>
    <t xml:space="preserve">fonte: GEP/MTSSS, Inquérito aos Ganhos e Duração de Trabalho.                           </t>
  </si>
  <si>
    <t>gep.dados@gep.mtsss.pt</t>
  </si>
  <si>
    <r>
      <t>trab. por conta de outrem</t>
    </r>
    <r>
      <rPr>
        <b/>
        <vertAlign val="superscript"/>
        <sz val="8"/>
        <color theme="3"/>
        <rFont val="Arial"/>
        <family val="2"/>
      </rPr>
      <t xml:space="preserve"> (2)</t>
    </r>
  </si>
  <si>
    <t>(1) nos estabelecimentos</t>
  </si>
  <si>
    <t>base</t>
  </si>
  <si>
    <t>tco</t>
  </si>
  <si>
    <t>2015</t>
  </si>
  <si>
    <t>2016</t>
  </si>
  <si>
    <t>52-Vendedores</t>
  </si>
  <si>
    <t>93-Trab.n/qual. i.ext.,const.,i.transf. e transp.</t>
  </si>
  <si>
    <t>94-Assist. preparação de refeições</t>
  </si>
  <si>
    <t>91-Trabalhadores de limpeza</t>
  </si>
  <si>
    <t>51-Trab. serviços pessoais</t>
  </si>
  <si>
    <t>71-Trab.qualif.constr. e sim., exc.electric.</t>
  </si>
  <si>
    <t xml:space="preserve">41-Emp. escrit., secret.e oper. proc. dados </t>
  </si>
  <si>
    <t>(percentagem; ajustada de sazonalidade)</t>
  </si>
  <si>
    <t>A. Agricultura, produção animal, caça, flor.e pesca</t>
  </si>
  <si>
    <t>10 - Indústrias alimentares</t>
  </si>
  <si>
    <t>11 - Indústria das bebidas</t>
  </si>
  <si>
    <t>12 - Indústria do tabaco</t>
  </si>
  <si>
    <t>13 - Fabricação de têxteis</t>
  </si>
  <si>
    <t>14 - Indústria do vestuário</t>
  </si>
  <si>
    <t>15 - Indústria do couro e dos produtos do couro</t>
  </si>
  <si>
    <t>16 - Ind.madeira e cortiça exc.mob.;fab.cest.e espartaria</t>
  </si>
  <si>
    <t>17 - Fabricação de pasta, de papel, cartão e seus artigos</t>
  </si>
  <si>
    <t>18 - Impressão e reprodução de suportes gravados</t>
  </si>
  <si>
    <t>20 - Fabricação prod. químicos e fibras sintét.ou artificiais</t>
  </si>
  <si>
    <t>21 - Fab. produtos farmac.de base e prep. farmacêuticas</t>
  </si>
  <si>
    <t>22 - Fab.de artigos de borracha e de matérias plásticas</t>
  </si>
  <si>
    <t>23 - Fabricação de outros produtos minerais não metálicos</t>
  </si>
  <si>
    <t>24 - Indústrias metalúrgicas de base</t>
  </si>
  <si>
    <t>25 - Fab. produtos metál., excepto máq. e equipamento</t>
  </si>
  <si>
    <t>26 - Fab. equip.informáticos, p/comunic. e eletrón.e ópticos</t>
  </si>
  <si>
    <t>27 - Fabricação de equipamento elétrico</t>
  </si>
  <si>
    <t>28 - Fabricação de máquinas e de equipamentos, n.e.</t>
  </si>
  <si>
    <t>29 - Fab. veíc.autom., reboq.,semi-reboq. e componentes</t>
  </si>
  <si>
    <t>30 - Fabricação de outro equipamento de transporte</t>
  </si>
  <si>
    <t>31 - Fabricação de mobiliário e de colchões</t>
  </si>
  <si>
    <t>32 - Outras indústrias transformadoras</t>
  </si>
  <si>
    <t>33 - Repar., manutenção e instal. máq. e equipamentos</t>
  </si>
  <si>
    <t>D. Eletricidade, gás, vapor, água quente/fria, ar frio</t>
  </si>
  <si>
    <t>E. Captação, tratramento, distrib.; san., despoluição</t>
  </si>
  <si>
    <t>G. Comércio grosso e retalho, repar. veíc. automóveis</t>
  </si>
  <si>
    <t>J. Atividades de informação e de comunicação</t>
  </si>
  <si>
    <t>M. Ativ. consultoria, científicas, técnicas e similares</t>
  </si>
  <si>
    <t>N. Atividades administrativas e dos serviços de apoio</t>
  </si>
  <si>
    <t>O. Admin. pública e defesa; seg. social obrigatória</t>
  </si>
  <si>
    <t>Q. Atividades de saúde humana e apoio social</t>
  </si>
  <si>
    <t>R. Ativ. artísticas, espetáculos, desp. e recreativas</t>
  </si>
  <si>
    <t>T. Atividades das familias empregadoras</t>
  </si>
  <si>
    <t>U. Ativ. org. internacionais e out.inst.extra-territoriais</t>
  </si>
  <si>
    <t>Ignorados</t>
  </si>
  <si>
    <r>
      <t xml:space="preserve">trab. por conta de outrem (tco) </t>
    </r>
    <r>
      <rPr>
        <vertAlign val="superscript"/>
        <sz val="7"/>
        <color theme="3"/>
        <rFont val="Arial"/>
        <family val="2"/>
      </rPr>
      <t>(1)</t>
    </r>
  </si>
  <si>
    <r>
      <t>taxa de atividade (%)</t>
    </r>
    <r>
      <rPr>
        <sz val="8"/>
        <color theme="3"/>
        <rFont val="Arial"/>
        <family val="2"/>
      </rPr>
      <t xml:space="preserve"> </t>
    </r>
    <r>
      <rPr>
        <vertAlign val="superscript"/>
        <sz val="8"/>
        <color theme="3"/>
        <rFont val="Arial"/>
        <family val="2"/>
      </rPr>
      <t>(1)</t>
    </r>
  </si>
  <si>
    <t>população total  - regiões NUT II</t>
  </si>
  <si>
    <t>65 e + anos</t>
  </si>
  <si>
    <t>população com emprego - regiões NUT II</t>
  </si>
  <si>
    <t>55 e + anos</t>
  </si>
  <si>
    <t>população desempregada - regiões NUT II</t>
  </si>
  <si>
    <t>Vila Viçosa</t>
  </si>
  <si>
    <t>Sousel</t>
  </si>
  <si>
    <t>Cascais</t>
  </si>
  <si>
    <t>Baixo Alentejo</t>
  </si>
  <si>
    <t>Aljustrel</t>
  </si>
  <si>
    <t>Loures</t>
  </si>
  <si>
    <t>Almodôvar</t>
  </si>
  <si>
    <t>Mafra</t>
  </si>
  <si>
    <t>Alvito</t>
  </si>
  <si>
    <t>Oeiras</t>
  </si>
  <si>
    <t>Barrancos</t>
  </si>
  <si>
    <t>Sintra</t>
  </si>
  <si>
    <t>Vila Franca de Xira</t>
  </si>
  <si>
    <t>Castro Verde</t>
  </si>
  <si>
    <t>Amadora</t>
  </si>
  <si>
    <t>Cuba</t>
  </si>
  <si>
    <t>Odivelas</t>
  </si>
  <si>
    <t>Ferreira do Alentejo</t>
  </si>
  <si>
    <t>Mértola</t>
  </si>
  <si>
    <t>Alcochete</t>
  </si>
  <si>
    <t>Moura</t>
  </si>
  <si>
    <t>Almada</t>
  </si>
  <si>
    <t>Ourique</t>
  </si>
  <si>
    <t>Barreiro</t>
  </si>
  <si>
    <t>Serpa</t>
  </si>
  <si>
    <t>Moita</t>
  </si>
  <si>
    <t>Vidigueira</t>
  </si>
  <si>
    <t>Montijo</t>
  </si>
  <si>
    <t>Lezíria do Tejo</t>
  </si>
  <si>
    <t>Palmela</t>
  </si>
  <si>
    <t>Azambuja</t>
  </si>
  <si>
    <t>Seixal</t>
  </si>
  <si>
    <t>Almeirim</t>
  </si>
  <si>
    <t>Sesimbra</t>
  </si>
  <si>
    <t>Alpiarça</t>
  </si>
  <si>
    <t>Benavente</t>
  </si>
  <si>
    <t>Cartaxo</t>
  </si>
  <si>
    <t>Alentejo Litoral</t>
  </si>
  <si>
    <t>Chamusca</t>
  </si>
  <si>
    <t>Odemira</t>
  </si>
  <si>
    <t>Coruche</t>
  </si>
  <si>
    <t>Alcácer do Sal</t>
  </si>
  <si>
    <t>Golegã</t>
  </si>
  <si>
    <t>Grândola</t>
  </si>
  <si>
    <t>Rio Maior</t>
  </si>
  <si>
    <t>Santiago do Cacém</t>
  </si>
  <si>
    <t>Salvaterra de Magos</t>
  </si>
  <si>
    <t>Sines</t>
  </si>
  <si>
    <t>Alto Alentejo</t>
  </si>
  <si>
    <t>Mora</t>
  </si>
  <si>
    <t>Albufeira</t>
  </si>
  <si>
    <t>Alter do Chão</t>
  </si>
  <si>
    <t>Alcoutim</t>
  </si>
  <si>
    <t>Arronches</t>
  </si>
  <si>
    <t>Aljezur</t>
  </si>
  <si>
    <t>Avis</t>
  </si>
  <si>
    <t>Castro Marim</t>
  </si>
  <si>
    <t>Campo Maior</t>
  </si>
  <si>
    <t>Castelo de Vide</t>
  </si>
  <si>
    <t>Lagoa</t>
  </si>
  <si>
    <t>Crato</t>
  </si>
  <si>
    <t>Lagos</t>
  </si>
  <si>
    <t>Elvas</t>
  </si>
  <si>
    <t>Loulé</t>
  </si>
  <si>
    <t>Fronteira</t>
  </si>
  <si>
    <t>Monchique</t>
  </si>
  <si>
    <t>Gavião</t>
  </si>
  <si>
    <t>Olhão</t>
  </si>
  <si>
    <t>Marvão</t>
  </si>
  <si>
    <t>Portimão</t>
  </si>
  <si>
    <t>Monforte</t>
  </si>
  <si>
    <t>São Braz de Alportel</t>
  </si>
  <si>
    <t>Nisa</t>
  </si>
  <si>
    <t>Silves</t>
  </si>
  <si>
    <t>Ponte de Sôr</t>
  </si>
  <si>
    <t>Tavira</t>
  </si>
  <si>
    <t>Vila do Bispo</t>
  </si>
  <si>
    <t>Alentejo Central</t>
  </si>
  <si>
    <t>Vila Real Sto Antonio</t>
  </si>
  <si>
    <t>Alandroal</t>
  </si>
  <si>
    <t>Arraiolos</t>
  </si>
  <si>
    <t>Calheta</t>
  </si>
  <si>
    <t>Borba</t>
  </si>
  <si>
    <t>Câmara de Lobos</t>
  </si>
  <si>
    <t>Estremoz</t>
  </si>
  <si>
    <t>Funchal</t>
  </si>
  <si>
    <t>Machico</t>
  </si>
  <si>
    <t>Montemor-o-Novo</t>
  </si>
  <si>
    <t>Ponta do Sol</t>
  </si>
  <si>
    <t>Mourão</t>
  </si>
  <si>
    <t>Porto Moniz</t>
  </si>
  <si>
    <t>Portel</t>
  </si>
  <si>
    <t>Ribeira Brava</t>
  </si>
  <si>
    <t>Redondo</t>
  </si>
  <si>
    <t>Santa Cruz</t>
  </si>
  <si>
    <t>Reguengos Monsaraz</t>
  </si>
  <si>
    <t>Santana</t>
  </si>
  <si>
    <t>Vendas Novas</t>
  </si>
  <si>
    <t>São Vicente</t>
  </si>
  <si>
    <t>Viana do Alentejo</t>
  </si>
  <si>
    <t>Porto Santo</t>
  </si>
  <si>
    <r>
      <t>remuneração média mensal base e ganho - concelho do Lisboa, Alentejo, Algarve e Madeira (NUT II)</t>
    </r>
    <r>
      <rPr>
        <b/>
        <vertAlign val="superscript"/>
        <sz val="10"/>
        <rFont val="Arial"/>
        <family val="2"/>
      </rPr>
      <t>(</t>
    </r>
    <r>
      <rPr>
        <b/>
        <vertAlign val="superscript"/>
        <sz val="9"/>
        <rFont val="Arial"/>
        <family val="2"/>
      </rPr>
      <t>2)(3)</t>
    </r>
  </si>
  <si>
    <t>Mais informação em:  http://www.gep.msess.gov.pt</t>
  </si>
  <si>
    <t xml:space="preserve">fonte:  GEP/MTSSS, Quadros de Pessoal.            </t>
  </si>
  <si>
    <t>acidentes de trabalho - atividade económica</t>
  </si>
  <si>
    <t>Total</t>
  </si>
  <si>
    <t>não mortais</t>
  </si>
  <si>
    <t>mortais</t>
  </si>
  <si>
    <t>19 - Fab. coque, prod. petrolíferos refin.e agl. combust.</t>
  </si>
  <si>
    <t>acidentes de trabalho - grupo etário</t>
  </si>
  <si>
    <t>Menos de 18 anos</t>
  </si>
  <si>
    <t>18 a 24 anos</t>
  </si>
  <si>
    <t>25 a 34 anos</t>
  </si>
  <si>
    <t>35 a 44 anos</t>
  </si>
  <si>
    <t>45 a 54 anos</t>
  </si>
  <si>
    <t>55 a 64 anos</t>
  </si>
  <si>
    <t>Ignorado</t>
  </si>
  <si>
    <t xml:space="preserve">fonte: GEP/MTSSS, Acidentes de Trabalho.    </t>
  </si>
  <si>
    <t>Área Metropolitana de Lisboa</t>
  </si>
  <si>
    <t>R.A. Madeira</t>
  </si>
  <si>
    <t xml:space="preserve">(3) no boletim de setembro foi divulgada informação dos concelhos da região Centro; os concelhos do Norte foram divulgados no boletim de agosto.  </t>
  </si>
  <si>
    <t xml:space="preserve">(2) dos tco a tempo completo, que auferiram remuneração completa no período de referência.  </t>
  </si>
  <si>
    <t xml:space="preserve">  Artigos de vestuário  </t>
  </si>
  <si>
    <t xml:space="preserve">  Equipamento telefónico e de telecópia</t>
  </si>
  <si>
    <t xml:space="preserve">  Outros artigos e acessórios de vestuário  </t>
  </si>
  <si>
    <t xml:space="preserve">  Calçado  </t>
  </si>
  <si>
    <t xml:space="preserve">  Outros bens duradouros para lazer e cultura em espaços fechados</t>
  </si>
  <si>
    <t xml:space="preserve">  Transportes aéreos de passageiros  </t>
  </si>
  <si>
    <t xml:space="preserve">  Férias organizadas  </t>
  </si>
  <si>
    <t xml:space="preserve">  Seguros relacionados com a saúde</t>
  </si>
  <si>
    <t xml:space="preserve">  Peixe, crustáceos e moluscos</t>
  </si>
  <si>
    <t xml:space="preserve">  Bens de uso doméstico não duradouros  </t>
  </si>
  <si>
    <t xml:space="preserve">         … em setembro </t>
  </si>
  <si>
    <t>notas: dados sujeitos a atualizações; situação da base de dados em 1/outubro/2016.</t>
  </si>
  <si>
    <t>notas: dados sujeitos a atualizações; situação da base de dados a 30/setembro/2016</t>
  </si>
  <si>
    <t>notas: dados sujeitos a atualizações; situação da base de dados 1/outubro/2016.</t>
  </si>
  <si>
    <t>Redução de Horário de Trabalho</t>
  </si>
  <si>
    <t>Suspensão Temporária</t>
  </si>
  <si>
    <t>2006</t>
  </si>
  <si>
    <t>2007</t>
  </si>
  <si>
    <t>2008</t>
  </si>
  <si>
    <t>2009</t>
  </si>
  <si>
    <t>2010</t>
  </si>
  <si>
    <t>2011</t>
  </si>
  <si>
    <t>2012</t>
  </si>
  <si>
    <t>nota: A partir de 2005 apenas são contabilizados beneficiários com lançamento cujo o motivo tenha sido "Concessão Normal".</t>
  </si>
  <si>
    <t>2.º trimestre</t>
  </si>
  <si>
    <t>3.º trimestre</t>
  </si>
  <si>
    <t>4.º trimestre</t>
  </si>
  <si>
    <t>1.º trimestre</t>
  </si>
  <si>
    <t>(1)</t>
  </si>
  <si>
    <t>(1) actualização excecional em 04/11/2016 (pg. 10, 11, 20 e 21)</t>
  </si>
  <si>
    <t xml:space="preserve">nota2: actualização excecional em 04/11/2016 </t>
  </si>
  <si>
    <r>
      <t xml:space="preserve">Indústria Transformadora </t>
    </r>
    <r>
      <rPr>
        <b/>
        <vertAlign val="superscript"/>
        <sz val="8"/>
        <color indexed="63"/>
        <rFont val="Arial"/>
        <family val="2"/>
      </rPr>
      <t>(2)</t>
    </r>
  </si>
  <si>
    <t>Construção</t>
  </si>
  <si>
    <t xml:space="preserve">mm3m - média móvel de 3 meses.       vh - variação homóloga.      nota: actualização excecional em 04/11/2016 </t>
  </si>
  <si>
    <t>taxa de desemprego na União Europeia</t>
  </si>
  <si>
    <t>Fazendo uma análise por sexo, na Zona Euro,  verifica-se que a Eslováquia e Grécia  são os países com a maior diferença, entre a taxa de desemprego das mulheres e dos homens.</t>
  </si>
  <si>
    <t xml:space="preserve">nota: Estónia, Hungria - agosto de 2016;  Grécia e Reino Unido - julho de 2016.             : valor não disponível.       nota2: actualização excecional em 04/11/2016 </t>
  </si>
  <si>
    <t>23-Professores</t>
  </si>
  <si>
    <t>setembro de 2016</t>
  </si>
  <si>
    <t>:</t>
  </si>
  <si>
    <t>fonte:  Eurostat, dados extraídos em 03/11/2016.</t>
  </si>
  <si>
    <t>Em Portugal a taxa de desemprego (10,8 %) registou uma variação de -0,1 p.p., relativamente ao mês anterior (era 12,4 % em setembro de 2015).</t>
  </si>
  <si>
    <t xml:space="preserve">República Checa (4,0 %), Alemanha (4,1 %) e Malta (4,7 %) apresentam as taxas de desemprego mais baixas; a Grécia (23,2 %) e a Espanha (19,3 %) são os estados membros com valores  mais elevados. </t>
  </si>
  <si>
    <t>A taxa de desemprego para o grupo etário &lt;25 anos apresenta o valor mais baixo na Alemanha (6,8 %), registando o valor mais elevado na Grécia (42,7 %). Em Portugal,   regista-se   o  valor  de 26,5 %.</t>
  </si>
  <si>
    <r>
      <t>Em</t>
    </r>
    <r>
      <rPr>
        <b/>
        <sz val="8"/>
        <color indexed="63"/>
        <rFont val="Arial"/>
        <family val="2"/>
      </rPr>
      <t xml:space="preserve"> setembro de 2016</t>
    </r>
    <r>
      <rPr>
        <sz val="8"/>
        <color indexed="63"/>
        <rFont val="Arial"/>
        <family val="2"/>
      </rPr>
      <t>, a taxa de desemprego na Zona Euro manteve-se inalterada nos 10,0 %.</t>
    </r>
  </si>
  <si>
    <t>(1) actualização excecional em 04/11/2016 (pg. 5, 10, 11, 20 e 21)</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</si>
</sst>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0;###0;\-"/>
  </numFmts>
  <fonts count="136"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vertAlign val="superscript"/>
      <sz val="7"/>
      <color theme="3"/>
      <name val="Arial"/>
      <family val="2"/>
    </font>
    <font>
      <sz val="12"/>
      <color rgb="FF333333"/>
      <name val="Georgia"/>
      <family val="1"/>
    </font>
    <font>
      <b/>
      <vertAlign val="superscript"/>
      <sz val="8"/>
      <color theme="3"/>
      <name val="Arial"/>
      <family val="2"/>
    </font>
    <font>
      <b/>
      <vertAlign val="superscript"/>
      <sz val="9"/>
      <name val="Arial"/>
      <family val="2"/>
    </font>
    <font>
      <b/>
      <sz val="8"/>
      <color theme="7"/>
      <name val="Arial"/>
      <family val="2"/>
    </font>
    <font>
      <sz val="6"/>
      <color indexed="63"/>
      <name val="Small Fonts"/>
      <family val="2"/>
    </font>
    <font>
      <sz val="6"/>
      <color theme="1"/>
      <name val="Arial"/>
      <family val="2"/>
    </font>
    <font>
      <sz val="7"/>
      <color rgb="FF00518E"/>
      <name val="Arial"/>
      <family val="2"/>
    </font>
    <font>
      <b/>
      <sz val="7"/>
      <color rgb="FF00518E"/>
      <name val="Arial"/>
      <family val="2"/>
    </font>
    <font>
      <b/>
      <sz val="8"/>
      <color theme="1"/>
      <name val="Arial"/>
      <family val="2"/>
    </font>
    <font>
      <b/>
      <sz val="7"/>
      <color theme="1"/>
      <name val="Arial"/>
      <family val="2"/>
    </font>
    <font>
      <u/>
      <sz val="8"/>
      <color theme="7"/>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87">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dashed">
        <color theme="0" tint="-0.24994659260841701"/>
      </left>
      <right/>
      <top style="thin">
        <color theme="0" tint="-0.24994659260841701"/>
      </top>
      <bottom style="thin">
        <color theme="0" tint="-0.24994659260841701"/>
      </bottom>
      <diagonal/>
    </border>
    <border>
      <left style="thin">
        <color theme="0"/>
      </left>
      <right/>
      <top style="thin">
        <color theme="0" tint="-0.24994659260841701"/>
      </top>
      <bottom style="thin">
        <color theme="0" tint="-0.24994659260841701"/>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theme="0" tint="-0.24994659260841701"/>
      </left>
      <right/>
      <top/>
      <bottom style="thin">
        <color indexed="22"/>
      </bottom>
      <diagonal/>
    </border>
    <border>
      <left style="thin">
        <color theme="7"/>
      </left>
      <right/>
      <top style="thin">
        <color theme="7"/>
      </top>
      <bottom/>
      <diagonal/>
    </border>
    <border>
      <left/>
      <right style="thin">
        <color theme="7"/>
      </right>
      <top style="thin">
        <color theme="7"/>
      </top>
      <bottom/>
      <diagonal/>
    </border>
    <border>
      <left style="thin">
        <color theme="7"/>
      </left>
      <right/>
      <top/>
      <bottom/>
      <diagonal/>
    </border>
    <border>
      <left style="dashed">
        <color theme="7"/>
      </left>
      <right/>
      <top/>
      <bottom/>
      <diagonal/>
    </border>
    <border>
      <left/>
      <right style="dashed">
        <color theme="0" tint="-0.24994659260841701"/>
      </right>
      <top style="thin">
        <color theme="0" tint="-0.24994659260841701"/>
      </top>
      <bottom style="thin">
        <color indexed="22"/>
      </bottom>
      <diagonal/>
    </border>
    <border>
      <left/>
      <right/>
      <top style="thin">
        <color indexed="22"/>
      </top>
      <bottom style="thin">
        <color theme="0" tint="-0.24994659260841701"/>
      </bottom>
      <diagonal/>
    </border>
  </borders>
  <cellStyleXfs count="307">
    <xf numFmtId="0" fontId="0" fillId="0" borderId="0" applyProtection="0"/>
    <xf numFmtId="0" fontId="29"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0" borderId="1" applyNumberFormat="0" applyFill="0" applyAlignment="0" applyProtection="0"/>
    <xf numFmtId="0" fontId="5"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16" borderId="4" applyNumberFormat="0" applyAlignment="0" applyProtection="0"/>
    <xf numFmtId="0" fontId="5" fillId="0" borderId="5" applyNumberFormat="0" applyFill="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0" borderId="0" applyNumberFormat="0" applyBorder="0" applyAlignment="0" applyProtection="0"/>
    <xf numFmtId="0" fontId="5" fillId="4" borderId="0" applyNumberFormat="0" applyBorder="0" applyAlignment="0" applyProtection="0"/>
    <xf numFmtId="0" fontId="5" fillId="7" borderId="4" applyNumberFormat="0" applyAlignment="0" applyProtection="0"/>
    <xf numFmtId="44" fontId="5" fillId="0" borderId="0" applyFont="0" applyFill="0" applyBorder="0" applyAlignment="0" applyProtection="0"/>
    <xf numFmtId="0" fontId="5" fillId="3" borderId="0" applyNumberFormat="0" applyBorder="0" applyAlignment="0" applyProtection="0"/>
    <xf numFmtId="0" fontId="5" fillId="21" borderId="0" applyNumberFormat="0" applyBorder="0" applyAlignment="0" applyProtection="0"/>
    <xf numFmtId="0" fontId="39" fillId="0" borderId="0"/>
    <xf numFmtId="0" fontId="29" fillId="0" borderId="0"/>
    <xf numFmtId="0" fontId="29" fillId="0" borderId="0" applyProtection="0"/>
    <xf numFmtId="0" fontId="5" fillId="0" borderId="0"/>
    <xf numFmtId="0" fontId="5" fillId="22" borderId="6" applyNumberFormat="0" applyFont="0" applyAlignment="0" applyProtection="0"/>
    <xf numFmtId="0" fontId="5" fillId="16" borderId="7" applyNumberFormat="0" applyAlignment="0" applyProtection="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8" applyNumberFormat="0" applyFill="0" applyAlignment="0" applyProtection="0"/>
    <xf numFmtId="0" fontId="5" fillId="23" borderId="9" applyNumberFormat="0" applyAlignment="0" applyProtection="0"/>
    <xf numFmtId="43" fontId="29" fillId="0" borderId="0" applyFont="0" applyFill="0" applyBorder="0" applyAlignment="0" applyProtection="0"/>
    <xf numFmtId="0" fontId="40"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42" fillId="0" borderId="0" applyFont="0" applyFill="0" applyBorder="0" applyAlignment="0" applyProtection="0"/>
    <xf numFmtId="0" fontId="5" fillId="0" borderId="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applyProtection="0"/>
    <xf numFmtId="0" fontId="5" fillId="0" borderId="0"/>
    <xf numFmtId="0" fontId="5" fillId="0" borderId="0"/>
    <xf numFmtId="0" fontId="5" fillId="0" borderId="0"/>
    <xf numFmtId="0" fontId="5" fillId="0" borderId="0"/>
    <xf numFmtId="0" fontId="72" fillId="0" borderId="0"/>
    <xf numFmtId="0" fontId="96" fillId="0" borderId="0" applyNumberFormat="0" applyFill="0" applyBorder="0" applyAlignment="0" applyProtection="0">
      <alignment vertical="top"/>
      <protection locked="0"/>
    </xf>
    <xf numFmtId="0" fontId="4" fillId="0" borderId="0"/>
    <xf numFmtId="0" fontId="5" fillId="0" borderId="0" applyProtection="0"/>
    <xf numFmtId="0" fontId="5" fillId="0" borderId="0"/>
    <xf numFmtId="0" fontId="5" fillId="0" borderId="0"/>
    <xf numFmtId="0" fontId="104" fillId="0" borderId="55" applyNumberFormat="0" applyBorder="0" applyProtection="0">
      <alignment horizontal="center"/>
    </xf>
    <xf numFmtId="0" fontId="105" fillId="0" borderId="0" applyFill="0" applyBorder="0" applyProtection="0"/>
    <xf numFmtId="0" fontId="104" fillId="42" borderId="56"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5"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0" borderId="1" applyNumberFormat="0" applyFill="0" applyAlignment="0" applyProtection="0"/>
    <xf numFmtId="0" fontId="5"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16" borderId="4" applyNumberFormat="0" applyAlignment="0" applyProtection="0"/>
    <xf numFmtId="0" fontId="5" fillId="0" borderId="5" applyNumberFormat="0" applyFill="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0" borderId="0" applyNumberFormat="0" applyBorder="0" applyAlignment="0" applyProtection="0"/>
    <xf numFmtId="0" fontId="5" fillId="4" borderId="0" applyNumberFormat="0" applyBorder="0" applyAlignment="0" applyProtection="0"/>
    <xf numFmtId="0" fontId="5" fillId="7" borderId="4" applyNumberFormat="0" applyAlignment="0" applyProtection="0"/>
    <xf numFmtId="0" fontId="5" fillId="3" borderId="0" applyNumberFormat="0" applyBorder="0" applyAlignment="0" applyProtection="0"/>
    <xf numFmtId="0" fontId="5" fillId="21" borderId="0" applyNumberFormat="0" applyBorder="0" applyAlignment="0" applyProtection="0"/>
    <xf numFmtId="0" fontId="5" fillId="22" borderId="6" applyNumberFormat="0" applyFont="0" applyAlignment="0" applyProtection="0"/>
    <xf numFmtId="0" fontId="5" fillId="16" borderId="7"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8" applyNumberFormat="0" applyFill="0" applyAlignment="0" applyProtection="0"/>
    <xf numFmtId="0" fontId="5" fillId="23" borderId="9" applyNumberFormat="0" applyAlignment="0" applyProtection="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176" fontId="3" fillId="0" borderId="0" applyFont="0" applyFill="0" applyBorder="0" applyAlignment="0" applyProtection="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9" fontId="122" fillId="0" borderId="0" applyFont="0" applyFill="0" applyBorder="0" applyAlignment="0" applyProtection="0"/>
    <xf numFmtId="0" fontId="96" fillId="0" borderId="0" applyNumberFormat="0" applyFill="0" applyBorder="0" applyAlignment="0" applyProtection="0">
      <alignment vertical="top"/>
      <protection locked="0"/>
    </xf>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5"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cellStyleXfs>
  <cellXfs count="1724">
    <xf numFmtId="0" fontId="0" fillId="0" borderId="0" xfId="0"/>
    <xf numFmtId="0" fontId="0" fillId="0" borderId="0" xfId="0" applyBorder="1"/>
    <xf numFmtId="0" fontId="0" fillId="25" borderId="0" xfId="0" applyFill="1"/>
    <xf numFmtId="0" fontId="8" fillId="25" borderId="0" xfId="0" applyFont="1" applyFill="1" applyBorder="1"/>
    <xf numFmtId="0" fontId="0" fillId="25" borderId="0" xfId="0" applyFill="1" applyBorder="1"/>
    <xf numFmtId="0" fontId="10" fillId="25" borderId="0" xfId="0" applyFont="1" applyFill="1" applyBorder="1"/>
    <xf numFmtId="0" fontId="0" fillId="25" borderId="0" xfId="0" applyFill="1" applyAlignment="1">
      <alignment vertical="center"/>
    </xf>
    <xf numFmtId="0" fontId="0" fillId="0" borderId="0" xfId="0" applyAlignment="1">
      <alignment vertical="center"/>
    </xf>
    <xf numFmtId="0" fontId="13" fillId="25" borderId="0" xfId="0" applyFont="1" applyFill="1" applyBorder="1"/>
    <xf numFmtId="0" fontId="14" fillId="25" borderId="0" xfId="0" applyFont="1" applyFill="1" applyBorder="1"/>
    <xf numFmtId="0" fontId="14" fillId="25" borderId="0" xfId="0" applyFont="1" applyFill="1" applyBorder="1" applyAlignment="1">
      <alignment horizontal="center"/>
    </xf>
    <xf numFmtId="164" fontId="15" fillId="24" borderId="0" xfId="40" applyNumberFormat="1" applyFont="1" applyFill="1" applyBorder="1" applyAlignment="1">
      <alignment horizontal="center" wrapText="1"/>
    </xf>
    <xf numFmtId="0" fontId="14" fillId="24" borderId="0" xfId="40" applyFont="1" applyFill="1" applyBorder="1"/>
    <xf numFmtId="0" fontId="15" fillId="25" borderId="0" xfId="0" applyFont="1" applyFill="1" applyBorder="1"/>
    <xf numFmtId="0" fontId="0" fillId="25" borderId="0" xfId="0" applyFill="1" applyBorder="1" applyAlignment="1">
      <alignment vertical="center"/>
    </xf>
    <xf numFmtId="0" fontId="16" fillId="25" borderId="0" xfId="0" applyFont="1" applyFill="1" applyBorder="1"/>
    <xf numFmtId="0" fontId="12" fillId="25" borderId="0" xfId="0" applyFont="1" applyFill="1" applyBorder="1" applyAlignment="1">
      <alignment horizontal="left"/>
    </xf>
    <xf numFmtId="0" fontId="19" fillId="25" borderId="0" xfId="0" applyFont="1" applyFill="1" applyBorder="1" applyAlignment="1">
      <alignment horizontal="right"/>
    </xf>
    <xf numFmtId="164" fontId="21" fillId="25" borderId="0" xfId="0" applyNumberFormat="1" applyFont="1" applyFill="1" applyBorder="1" applyAlignment="1">
      <alignment horizontal="center"/>
    </xf>
    <xf numFmtId="164" fontId="15" fillId="25" borderId="0" xfId="40" applyNumberFormat="1" applyFont="1" applyFill="1" applyBorder="1" applyAlignment="1">
      <alignment horizontal="center" wrapText="1"/>
    </xf>
    <xf numFmtId="0" fontId="19" fillId="25" borderId="0" xfId="0" applyFont="1" applyFill="1" applyBorder="1"/>
    <xf numFmtId="0" fontId="6" fillId="25" borderId="0" xfId="0" applyFont="1" applyFill="1" applyBorder="1"/>
    <xf numFmtId="0" fontId="22" fillId="25" borderId="0" xfId="0" applyFont="1" applyFill="1" applyBorder="1" applyAlignment="1">
      <alignment horizontal="justify" vertical="top" wrapText="1"/>
    </xf>
    <xf numFmtId="0" fontId="14" fillId="24" borderId="0" xfId="40" applyFont="1" applyFill="1" applyBorder="1" applyAlignment="1">
      <alignment readingOrder="1"/>
    </xf>
    <xf numFmtId="164" fontId="15" fillId="24" borderId="0" xfId="40" applyNumberFormat="1" applyFont="1" applyFill="1" applyBorder="1" applyAlignment="1">
      <alignment horizontal="center" readingOrder="1"/>
    </xf>
    <xf numFmtId="0" fontId="32" fillId="25" borderId="0" xfId="0" applyFont="1" applyFill="1" applyBorder="1"/>
    <xf numFmtId="0" fontId="14" fillId="24" borderId="0" xfId="40" applyFont="1" applyFill="1" applyBorder="1" applyAlignment="1">
      <alignment horizontal="left" indent="1"/>
    </xf>
    <xf numFmtId="0" fontId="33" fillId="25" borderId="0" xfId="0" applyFont="1" applyFill="1"/>
    <xf numFmtId="0" fontId="33" fillId="25" borderId="0" xfId="0" applyFont="1" applyFill="1" applyBorder="1"/>
    <xf numFmtId="0" fontId="34" fillId="25" borderId="0" xfId="0" applyFont="1" applyFill="1" applyBorder="1" applyAlignment="1">
      <alignment horizontal="left"/>
    </xf>
    <xf numFmtId="0" fontId="33" fillId="0" borderId="0" xfId="0" applyFont="1"/>
    <xf numFmtId="3" fontId="36" fillId="25" borderId="0" xfId="0" applyNumberFormat="1" applyFont="1" applyFill="1" applyBorder="1" applyAlignment="1">
      <alignment horizontal="center"/>
    </xf>
    <xf numFmtId="0" fontId="28" fillId="24" borderId="0" xfId="40" applyFont="1" applyFill="1" applyBorder="1"/>
    <xf numFmtId="0" fontId="0" fillId="0" borderId="0" xfId="0" applyFill="1"/>
    <xf numFmtId="164" fontId="0" fillId="25" borderId="0" xfId="0" applyNumberFormat="1" applyFill="1" applyBorder="1"/>
    <xf numFmtId="0" fontId="36" fillId="25" borderId="0" xfId="0" applyFont="1" applyFill="1" applyBorder="1" applyAlignment="1">
      <alignment horizontal="left"/>
    </xf>
    <xf numFmtId="3" fontId="38" fillId="25" borderId="0" xfId="0" applyNumberFormat="1" applyFont="1" applyFill="1" applyBorder="1" applyAlignment="1">
      <alignment horizontal="center"/>
    </xf>
    <xf numFmtId="3" fontId="36" fillId="25" borderId="0" xfId="0" applyNumberFormat="1" applyFont="1" applyFill="1" applyBorder="1" applyAlignment="1">
      <alignment horizontal="right"/>
    </xf>
    <xf numFmtId="0" fontId="33" fillId="25" borderId="0" xfId="0" applyFont="1" applyFill="1" applyAlignment="1">
      <alignment vertical="center"/>
    </xf>
    <xf numFmtId="0" fontId="36" fillId="25" borderId="0" xfId="0" applyFont="1" applyFill="1" applyBorder="1" applyAlignment="1">
      <alignment horizontal="left" vertical="center"/>
    </xf>
    <xf numFmtId="0" fontId="34" fillId="25" borderId="0" xfId="0" applyFont="1" applyFill="1" applyBorder="1" applyAlignment="1">
      <alignment horizontal="left" vertical="center"/>
    </xf>
    <xf numFmtId="3" fontId="36" fillId="25" borderId="0" xfId="0" applyNumberFormat="1" applyFont="1" applyFill="1" applyBorder="1" applyAlignment="1">
      <alignment horizontal="right" vertical="center"/>
    </xf>
    <xf numFmtId="0" fontId="33" fillId="0" borderId="0" xfId="0" applyFont="1" applyAlignment="1">
      <alignment vertical="center"/>
    </xf>
    <xf numFmtId="3" fontId="15" fillId="25" borderId="0" xfId="0" applyNumberFormat="1" applyFont="1" applyFill="1" applyBorder="1" applyAlignment="1">
      <alignment horizontal="right"/>
    </xf>
    <xf numFmtId="0" fontId="35" fillId="25" borderId="0" xfId="0" applyFont="1" applyFill="1" applyBorder="1"/>
    <xf numFmtId="0" fontId="30" fillId="25" borderId="0" xfId="0" applyFont="1" applyFill="1"/>
    <xf numFmtId="0" fontId="30" fillId="25" borderId="0" xfId="0" applyFont="1" applyFill="1" applyBorder="1"/>
    <xf numFmtId="0" fontId="30" fillId="0" borderId="0" xfId="0" applyFont="1"/>
    <xf numFmtId="3" fontId="19" fillId="25" borderId="0" xfId="0" applyNumberFormat="1" applyFont="1" applyFill="1"/>
    <xf numFmtId="0" fontId="32" fillId="24" borderId="0" xfId="40" applyFont="1" applyFill="1" applyBorder="1" applyAlignment="1">
      <alignment horizontal="left" vertical="center" indent="1"/>
    </xf>
    <xf numFmtId="3" fontId="19" fillId="25" borderId="0" xfId="0" applyNumberFormat="1" applyFont="1" applyFill="1" applyBorder="1" applyAlignment="1">
      <alignment horizontal="right"/>
    </xf>
    <xf numFmtId="0" fontId="16" fillId="25" borderId="0" xfId="0" applyFont="1" applyFill="1" applyBorder="1" applyAlignment="1">
      <alignment vertical="center"/>
    </xf>
    <xf numFmtId="0" fontId="35" fillId="25" borderId="0" xfId="0" applyFont="1" applyFill="1" applyBorder="1" applyAlignment="1">
      <alignment vertical="center"/>
    </xf>
    <xf numFmtId="3" fontId="15" fillId="25" borderId="0" xfId="0" applyNumberFormat="1" applyFont="1" applyFill="1" applyBorder="1"/>
    <xf numFmtId="3" fontId="19" fillId="25" borderId="0" xfId="0" applyNumberFormat="1" applyFont="1" applyFill="1" applyBorder="1"/>
    <xf numFmtId="3" fontId="6" fillId="25" borderId="0" xfId="0" applyNumberFormat="1" applyFont="1" applyFill="1" applyBorder="1"/>
    <xf numFmtId="0" fontId="18" fillId="25" borderId="0" xfId="0" applyFont="1" applyFill="1" applyBorder="1" applyAlignment="1">
      <alignment vertical="center"/>
    </xf>
    <xf numFmtId="0" fontId="7" fillId="25" borderId="0" xfId="0" applyFont="1" applyFill="1" applyBorder="1" applyAlignment="1">
      <alignment vertical="center"/>
    </xf>
    <xf numFmtId="0" fontId="33" fillId="25" borderId="0" xfId="0" applyFont="1" applyFill="1" applyBorder="1" applyAlignment="1">
      <alignment vertical="center"/>
    </xf>
    <xf numFmtId="164" fontId="15" fillId="26" borderId="0" xfId="40" applyNumberFormat="1" applyFont="1" applyFill="1" applyBorder="1" applyAlignment="1">
      <alignment horizontal="center" wrapText="1"/>
    </xf>
    <xf numFmtId="1" fontId="14" fillId="24" borderId="0" xfId="40" applyNumberFormat="1" applyFont="1" applyFill="1" applyBorder="1" applyAlignment="1">
      <alignment horizontal="center" wrapText="1"/>
    </xf>
    <xf numFmtId="1" fontId="14" fillId="24" borderId="12" xfId="40" applyNumberFormat="1" applyFont="1" applyFill="1" applyBorder="1" applyAlignment="1">
      <alignment horizontal="center" wrapText="1"/>
    </xf>
    <xf numFmtId="0" fontId="32" fillId="24" borderId="0" xfId="40" applyFont="1" applyFill="1" applyBorder="1"/>
    <xf numFmtId="167" fontId="15" fillId="24" borderId="0" xfId="40" applyNumberFormat="1" applyFont="1" applyFill="1" applyBorder="1" applyAlignment="1">
      <alignment horizontal="center" wrapText="1"/>
    </xf>
    <xf numFmtId="164" fontId="19" fillId="27" borderId="0" xfId="40" applyNumberFormat="1" applyFont="1" applyFill="1" applyBorder="1" applyAlignment="1">
      <alignment horizontal="center" wrapText="1"/>
    </xf>
    <xf numFmtId="3" fontId="14" fillId="27" borderId="0" xfId="40" applyNumberFormat="1" applyFont="1" applyFill="1" applyBorder="1" applyAlignment="1">
      <alignment horizontal="right" wrapText="1"/>
    </xf>
    <xf numFmtId="3" fontId="15" fillId="27" borderId="0" xfId="40" applyNumberFormat="1" applyFont="1" applyFill="1" applyBorder="1" applyAlignment="1">
      <alignment horizontal="right" wrapText="1"/>
    </xf>
    <xf numFmtId="3" fontId="14" fillId="24" borderId="0" xfId="40" applyNumberFormat="1" applyFont="1" applyFill="1" applyBorder="1" applyAlignment="1">
      <alignment horizontal="right" wrapText="1"/>
    </xf>
    <xf numFmtId="0" fontId="32" fillId="24" borderId="0" xfId="40" applyFont="1" applyFill="1" applyBorder="1" applyAlignment="1">
      <alignment wrapText="1"/>
    </xf>
    <xf numFmtId="0" fontId="19" fillId="24" borderId="0" xfId="40" applyFont="1" applyFill="1" applyBorder="1"/>
    <xf numFmtId="0" fontId="14" fillId="24" borderId="0" xfId="40" applyFont="1" applyFill="1" applyBorder="1" applyAlignment="1">
      <alignment horizontal="left" vertical="center" indent="1"/>
    </xf>
    <xf numFmtId="3" fontId="15" fillId="26" borderId="0" xfId="40" applyNumberFormat="1" applyFont="1" applyFill="1" applyBorder="1" applyAlignment="1">
      <alignment horizontal="right" wrapText="1"/>
    </xf>
    <xf numFmtId="0" fontId="19" fillId="27" borderId="0" xfId="40" applyFont="1" applyFill="1" applyBorder="1"/>
    <xf numFmtId="0" fontId="45" fillId="24" borderId="0" xfId="40" applyFont="1" applyFill="1" applyBorder="1" applyAlignment="1">
      <alignment wrapText="1"/>
    </xf>
    <xf numFmtId="0" fontId="0" fillId="0" borderId="0" xfId="0"/>
    <xf numFmtId="0" fontId="15" fillId="24" borderId="0" xfId="40" applyFont="1" applyFill="1" applyBorder="1" applyAlignment="1">
      <alignment horizontal="left"/>
    </xf>
    <xf numFmtId="0" fontId="19" fillId="24" borderId="0" xfId="40" applyFont="1" applyFill="1" applyBorder="1" applyAlignment="1">
      <alignment horizontal="left" indent="1"/>
    </xf>
    <xf numFmtId="0" fontId="14"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3" fillId="25" borderId="0" xfId="51" applyFont="1" applyFill="1" applyBorder="1"/>
    <xf numFmtId="49" fontId="14" fillId="25" borderId="12" xfId="51" applyNumberFormat="1" applyFont="1" applyFill="1" applyBorder="1" applyAlignment="1">
      <alignment horizontal="center" vertical="center" wrapText="1"/>
    </xf>
    <xf numFmtId="49" fontId="0" fillId="25" borderId="0" xfId="51" applyNumberFormat="1" applyFont="1" applyFill="1"/>
    <xf numFmtId="0" fontId="14" fillId="24" borderId="0" xfId="61" applyFont="1" applyFill="1" applyBorder="1" applyAlignment="1">
      <alignment horizontal="left" indent="1"/>
    </xf>
    <xf numFmtId="0" fontId="16" fillId="26" borderId="0" xfId="51" applyFont="1" applyFill="1"/>
    <xf numFmtId="0" fontId="15" fillId="24" borderId="0" xfId="61" applyFont="1" applyFill="1" applyBorder="1" applyAlignment="1">
      <alignment horizontal="left" indent="1"/>
    </xf>
    <xf numFmtId="4" fontId="15" fillId="27" borderId="0" xfId="61" applyNumberFormat="1" applyFont="1" applyFill="1" applyBorder="1" applyAlignment="1">
      <alignment horizontal="right" wrapText="1" indent="4"/>
    </xf>
    <xf numFmtId="0" fontId="16" fillId="0" borderId="0" xfId="51" applyFont="1"/>
    <xf numFmtId="0" fontId="27" fillId="26" borderId="0" xfId="51" applyFont="1" applyFill="1"/>
    <xf numFmtId="0" fontId="27" fillId="0" borderId="0" xfId="51" applyFont="1"/>
    <xf numFmtId="0" fontId="46" fillId="26" borderId="0" xfId="51" applyFont="1" applyFill="1" applyAlignment="1">
      <alignment horizontal="center"/>
    </xf>
    <xf numFmtId="0" fontId="46" fillId="0" borderId="0" xfId="51" applyFont="1" applyAlignment="1">
      <alignment horizontal="center"/>
    </xf>
    <xf numFmtId="0" fontId="5" fillId="26" borderId="0" xfId="51" applyFont="1" applyFill="1"/>
    <xf numFmtId="0" fontId="5" fillId="0" borderId="0" xfId="51" applyFont="1"/>
    <xf numFmtId="0" fontId="44" fillId="26" borderId="0" xfId="51" applyFont="1" applyFill="1"/>
    <xf numFmtId="0" fontId="44" fillId="0" borderId="0" xfId="51" applyFont="1"/>
    <xf numFmtId="0" fontId="67" fillId="26" borderId="0" xfId="51" applyFont="1" applyFill="1"/>
    <xf numFmtId="0" fontId="67" fillId="0" borderId="0" xfId="51" applyFont="1"/>
    <xf numFmtId="0" fontId="59" fillId="26" borderId="0" xfId="51" applyFont="1" applyFill="1"/>
    <xf numFmtId="0" fontId="59" fillId="25" borderId="0" xfId="51" applyFont="1" applyFill="1"/>
    <xf numFmtId="0" fontId="59" fillId="0" borderId="0" xfId="51" applyFont="1"/>
    <xf numFmtId="0" fontId="5" fillId="24" borderId="0" xfId="61" applyFont="1" applyFill="1" applyBorder="1" applyAlignment="1">
      <alignment horizontal="left" indent="1"/>
    </xf>
    <xf numFmtId="0" fontId="19" fillId="24" borderId="0" xfId="61" applyFont="1" applyFill="1" applyBorder="1" applyAlignment="1">
      <alignment horizontal="left" indent="1"/>
    </xf>
    <xf numFmtId="1" fontId="19" fillId="24" borderId="0" xfId="61" applyNumberFormat="1" applyFont="1" applyFill="1" applyBorder="1" applyAlignment="1">
      <alignment horizontal="center" wrapText="1"/>
    </xf>
    <xf numFmtId="165" fontId="19" fillId="24" borderId="0" xfId="61" applyNumberFormat="1" applyFont="1" applyFill="1" applyBorder="1" applyAlignment="1">
      <alignment horizontal="center" wrapText="1"/>
    </xf>
    <xf numFmtId="0" fontId="12" fillId="25" borderId="0" xfId="51" applyFont="1" applyFill="1"/>
    <xf numFmtId="0" fontId="12" fillId="0" borderId="0" xfId="51" applyFont="1"/>
    <xf numFmtId="0" fontId="37" fillId="24" borderId="0" xfId="61" applyFont="1" applyFill="1" applyBorder="1"/>
    <xf numFmtId="0" fontId="14" fillId="24" borderId="0" xfId="61" applyFont="1" applyFill="1" applyBorder="1"/>
    <xf numFmtId="0" fontId="5" fillId="25" borderId="0" xfId="62" applyFill="1"/>
    <xf numFmtId="0" fontId="5" fillId="0" borderId="0" xfId="62"/>
    <xf numFmtId="0" fontId="5" fillId="25" borderId="0" xfId="62" applyFill="1" applyBorder="1"/>
    <xf numFmtId="0" fontId="16" fillId="25" borderId="0" xfId="62" applyFont="1" applyFill="1" applyBorder="1"/>
    <xf numFmtId="0" fontId="5" fillId="25" borderId="0" xfId="62" applyFill="1" applyAlignment="1">
      <alignment vertical="center"/>
    </xf>
    <xf numFmtId="0" fontId="5" fillId="25" borderId="0" xfId="62" applyFill="1" applyBorder="1" applyAlignment="1">
      <alignment vertical="center"/>
    </xf>
    <xf numFmtId="0" fontId="5" fillId="0" borderId="0" xfId="62" applyAlignment="1">
      <alignment vertical="center"/>
    </xf>
    <xf numFmtId="0" fontId="15" fillId="25" borderId="0" xfId="62" applyFont="1" applyFill="1" applyBorder="1" applyAlignment="1">
      <alignment vertical="center"/>
    </xf>
    <xf numFmtId="0" fontId="13" fillId="25" borderId="0" xfId="62" applyFont="1" applyFill="1" applyBorder="1"/>
    <xf numFmtId="0" fontId="8" fillId="25" borderId="0" xfId="62" applyFont="1" applyFill="1" applyBorder="1"/>
    <xf numFmtId="0" fontId="15" fillId="25" borderId="0" xfId="62" applyFont="1" applyFill="1" applyBorder="1"/>
    <xf numFmtId="0" fontId="16" fillId="25" borderId="0" xfId="62" applyFont="1" applyFill="1"/>
    <xf numFmtId="0" fontId="16" fillId="0" borderId="0" xfId="62" applyFont="1"/>
    <xf numFmtId="167" fontId="15" fillId="25" borderId="0" xfId="62" applyNumberFormat="1" applyFont="1" applyFill="1" applyBorder="1" applyAlignment="1">
      <alignment horizontal="center"/>
    </xf>
    <xf numFmtId="167" fontId="15" fillId="25" borderId="0" xfId="62" applyNumberFormat="1" applyFont="1" applyFill="1" applyBorder="1" applyAlignment="1">
      <alignment horizontal="right" indent="2"/>
    </xf>
    <xf numFmtId="0" fontId="43" fillId="25" borderId="0" xfId="62" applyFont="1" applyFill="1" applyBorder="1" applyAlignment="1">
      <alignment horizontal="left" vertical="center"/>
    </xf>
    <xf numFmtId="0" fontId="6" fillId="25" borderId="0" xfId="62" applyFont="1" applyFill="1" applyBorder="1"/>
    <xf numFmtId="164" fontId="19" fillId="25" borderId="0" xfId="40" applyNumberFormat="1" applyFont="1" applyFill="1" applyBorder="1" applyAlignment="1">
      <alignment horizontal="right" wrapText="1"/>
    </xf>
    <xf numFmtId="167" fontId="55" fillId="24" borderId="0" xfId="40" applyNumberFormat="1" applyFont="1" applyFill="1" applyBorder="1" applyAlignment="1">
      <alignment horizontal="center" wrapText="1"/>
    </xf>
    <xf numFmtId="164" fontId="14" fillId="24" borderId="0" xfId="40" applyNumberFormat="1" applyFont="1" applyFill="1" applyBorder="1" applyAlignment="1">
      <alignment horizontal="right" wrapText="1" indent="2"/>
    </xf>
    <xf numFmtId="0" fontId="19" fillId="24" borderId="0" xfId="40" applyFont="1" applyFill="1" applyBorder="1" applyAlignment="1">
      <alignment vertical="top" wrapText="1"/>
    </xf>
    <xf numFmtId="0" fontId="19" fillId="0" borderId="0" xfId="40" applyFont="1" applyFill="1" applyBorder="1" applyAlignment="1">
      <alignment vertical="top" wrapText="1"/>
    </xf>
    <xf numFmtId="0" fontId="48" fillId="25" borderId="0" xfId="62" applyFont="1" applyFill="1"/>
    <xf numFmtId="0" fontId="48" fillId="25" borderId="0" xfId="62" applyFont="1" applyFill="1" applyBorder="1"/>
    <xf numFmtId="0" fontId="48" fillId="0" borderId="0" xfId="62" applyFont="1"/>
    <xf numFmtId="0" fontId="5" fillId="25" borderId="0" xfId="62" applyFill="1" applyBorder="1" applyAlignment="1"/>
    <xf numFmtId="164" fontId="19" fillId="26" borderId="0" xfId="40" applyNumberFormat="1" applyFont="1" applyFill="1" applyBorder="1" applyAlignment="1">
      <alignment horizontal="right" wrapText="1"/>
    </xf>
    <xf numFmtId="0" fontId="59" fillId="25" borderId="0" xfId="62" applyFont="1" applyFill="1"/>
    <xf numFmtId="0" fontId="59" fillId="25" borderId="0" xfId="62" applyFont="1" applyFill="1" applyBorder="1" applyAlignment="1">
      <alignment vertical="center"/>
    </xf>
    <xf numFmtId="3" fontId="14" fillId="25" borderId="0" xfId="62" applyNumberFormat="1" applyFont="1" applyFill="1" applyBorder="1" applyAlignment="1">
      <alignment horizontal="right" indent="2"/>
    </xf>
    <xf numFmtId="3" fontId="15" fillId="25" borderId="0" xfId="62" applyNumberFormat="1" applyFont="1" applyFill="1" applyBorder="1" applyAlignment="1">
      <alignment horizontal="right" indent="2"/>
    </xf>
    <xf numFmtId="0" fontId="59" fillId="0" borderId="0" xfId="62" applyFont="1" applyAlignment="1"/>
    <xf numFmtId="0" fontId="59" fillId="25" borderId="0" xfId="62" applyFont="1" applyFill="1" applyAlignment="1"/>
    <xf numFmtId="0" fontId="59" fillId="25" borderId="0" xfId="62" applyFont="1" applyFill="1" applyBorder="1" applyAlignment="1"/>
    <xf numFmtId="3" fontId="21" fillId="25" borderId="0" xfId="62" applyNumberFormat="1" applyFont="1" applyFill="1" applyBorder="1" applyAlignment="1">
      <alignment horizontal="right"/>
    </xf>
    <xf numFmtId="0" fontId="59" fillId="0" borderId="0" xfId="62" applyFont="1"/>
    <xf numFmtId="0" fontId="59" fillId="25" borderId="0" xfId="62" applyFont="1" applyFill="1" applyBorder="1"/>
    <xf numFmtId="0" fontId="15" fillId="25" borderId="0" xfId="62" applyFont="1" applyFill="1" applyBorder="1" applyAlignment="1">
      <alignment horizontal="right"/>
    </xf>
    <xf numFmtId="0" fontId="12" fillId="25" borderId="0" xfId="63" applyFont="1" applyFill="1" applyBorder="1" applyAlignment="1">
      <alignment horizontal="left"/>
    </xf>
    <xf numFmtId="0" fontId="14" fillId="24" borderId="0" xfId="40" applyFont="1" applyFill="1" applyBorder="1"/>
    <xf numFmtId="0" fontId="5" fillId="25" borderId="0" xfId="63" applyFill="1" applyAlignment="1"/>
    <xf numFmtId="0" fontId="5" fillId="0" borderId="0" xfId="63" applyAlignment="1"/>
    <xf numFmtId="0" fontId="5" fillId="25" borderId="0" xfId="63" applyFill="1" applyBorder="1" applyAlignment="1"/>
    <xf numFmtId="0" fontId="5" fillId="25" borderId="0" xfId="63" applyFill="1" applyBorder="1"/>
    <xf numFmtId="3" fontId="19" fillId="26" borderId="0" xfId="40" applyNumberFormat="1" applyFont="1" applyFill="1" applyBorder="1" applyAlignment="1">
      <alignment horizontal="right" wrapText="1"/>
    </xf>
    <xf numFmtId="167" fontId="19" fillId="26" borderId="0" xfId="40" applyNumberFormat="1" applyFont="1" applyFill="1" applyBorder="1" applyAlignment="1">
      <alignment horizontal="right" wrapText="1"/>
    </xf>
    <xf numFmtId="0" fontId="15" fillId="25" borderId="0" xfId="0" applyFont="1" applyFill="1" applyBorder="1" applyAlignment="1"/>
    <xf numFmtId="0" fontId="12" fillId="25" borderId="0" xfId="62" applyFont="1" applyFill="1" applyBorder="1" applyAlignment="1">
      <alignment horizontal="right"/>
    </xf>
    <xf numFmtId="164" fontId="54" fillId="27" borderId="0" xfId="40" applyNumberFormat="1" applyFont="1" applyFill="1" applyBorder="1" applyAlignment="1">
      <alignment horizontal="center" wrapText="1"/>
    </xf>
    <xf numFmtId="165" fontId="49" fillId="26" borderId="0" xfId="40" applyNumberFormat="1" applyFont="1" applyFill="1" applyBorder="1" applyAlignment="1">
      <alignment horizontal="center" wrapText="1"/>
    </xf>
    <xf numFmtId="165" fontId="15" fillId="26" borderId="0" xfId="40" applyNumberFormat="1" applyFont="1" applyFill="1" applyBorder="1" applyAlignment="1">
      <alignment horizontal="center" wrapText="1"/>
    </xf>
    <xf numFmtId="165" fontId="15" fillId="27" borderId="0" xfId="40" applyNumberFormat="1" applyFont="1" applyFill="1" applyBorder="1" applyAlignment="1">
      <alignment horizontal="center" wrapText="1"/>
    </xf>
    <xf numFmtId="1" fontId="15" fillId="25" borderId="0" xfId="62" applyNumberFormat="1" applyFont="1" applyFill="1" applyBorder="1" applyAlignment="1">
      <alignment horizontal="center"/>
    </xf>
    <xf numFmtId="0" fontId="19" fillId="24" borderId="0" xfId="40" applyFont="1" applyFill="1" applyBorder="1" applyAlignment="1">
      <alignment vertical="center"/>
    </xf>
    <xf numFmtId="0" fontId="56" fillId="25" borderId="0" xfId="62" applyFont="1" applyFill="1" applyBorder="1"/>
    <xf numFmtId="0" fontId="14" fillId="24" borderId="0" xfId="40" applyFont="1" applyFill="1" applyBorder="1" applyAlignment="1"/>
    <xf numFmtId="3" fontId="55" fillId="25" borderId="0" xfId="62" applyNumberFormat="1" applyFont="1" applyFill="1" applyBorder="1" applyAlignment="1">
      <alignment horizontal="right"/>
    </xf>
    <xf numFmtId="0" fontId="52" fillId="25" borderId="0" xfId="62" applyFont="1" applyFill="1" applyBorder="1"/>
    <xf numFmtId="0" fontId="56" fillId="25" borderId="0" xfId="62" applyFont="1" applyFill="1" applyBorder="1" applyAlignment="1">
      <alignment vertical="center"/>
    </xf>
    <xf numFmtId="0" fontId="14" fillId="24" borderId="0" xfId="40" applyFont="1" applyFill="1" applyBorder="1" applyAlignment="1">
      <alignment horizontal="center" vertical="center"/>
    </xf>
    <xf numFmtId="2" fontId="15" fillId="24" borderId="0" xfId="40" applyNumberFormat="1" applyFont="1" applyFill="1" applyBorder="1" applyAlignment="1">
      <alignment horizontal="center" wrapText="1"/>
    </xf>
    <xf numFmtId="165" fontId="21" fillId="24" borderId="0" xfId="58" applyNumberFormat="1" applyFont="1" applyFill="1" applyBorder="1" applyAlignment="1">
      <alignment horizontal="center" wrapText="1"/>
    </xf>
    <xf numFmtId="49" fontId="19" fillId="24" borderId="0" xfId="40" applyNumberFormat="1" applyFont="1" applyFill="1" applyBorder="1" applyAlignment="1">
      <alignment horizontal="center" vertical="center" wrapText="1"/>
    </xf>
    <xf numFmtId="3" fontId="19" fillId="24" borderId="0" xfId="40" applyNumberFormat="1" applyFont="1" applyFill="1" applyBorder="1" applyAlignment="1">
      <alignment horizontal="center" wrapText="1"/>
    </xf>
    <xf numFmtId="49" fontId="5" fillId="25" borderId="0" xfId="62" applyNumberFormat="1" applyFill="1" applyBorder="1" applyAlignment="1">
      <alignment vertical="center"/>
    </xf>
    <xf numFmtId="49" fontId="15" fillId="25" borderId="0" xfId="62" applyNumberFormat="1" applyFont="1" applyFill="1" applyBorder="1" applyAlignment="1">
      <alignment vertical="center"/>
    </xf>
    <xf numFmtId="165" fontId="21" fillId="24" borderId="0" xfId="40" applyNumberFormat="1" applyFont="1" applyFill="1" applyBorder="1" applyAlignment="1">
      <alignment horizontal="center" vertical="center" wrapText="1"/>
    </xf>
    <xf numFmtId="165" fontId="15" fillId="27" borderId="0" xfId="40" applyNumberFormat="1" applyFont="1" applyFill="1" applyBorder="1" applyAlignment="1">
      <alignment horizontal="left" wrapText="1"/>
    </xf>
    <xf numFmtId="0" fontId="14" fillId="24" borderId="0" xfId="40" applyFont="1" applyFill="1" applyBorder="1" applyAlignment="1">
      <alignment horizontal="left"/>
    </xf>
    <xf numFmtId="0" fontId="15" fillId="25" borderId="0" xfId="63" applyFont="1" applyFill="1" applyBorder="1" applyAlignment="1">
      <alignment horizontal="center" vertical="center" wrapText="1"/>
    </xf>
    <xf numFmtId="0" fontId="15" fillId="0" borderId="0" xfId="63" applyFont="1" applyBorder="1" applyAlignment="1">
      <alignment horizontal="center" vertical="center" wrapText="1"/>
    </xf>
    <xf numFmtId="0" fontId="5" fillId="28" borderId="0" xfId="63" applyFont="1" applyFill="1" applyBorder="1" applyAlignment="1">
      <alignment horizontal="center"/>
    </xf>
    <xf numFmtId="0" fontId="5" fillId="25" borderId="0" xfId="63" applyFont="1" applyFill="1" applyBorder="1"/>
    <xf numFmtId="0" fontId="20" fillId="25" borderId="0" xfId="0" applyFont="1" applyFill="1" applyBorder="1" applyAlignment="1"/>
    <xf numFmtId="164" fontId="25" fillId="24" borderId="0" xfId="40" applyNumberFormat="1" applyFont="1" applyFill="1" applyBorder="1" applyAlignment="1">
      <alignment wrapText="1"/>
    </xf>
    <xf numFmtId="164" fontId="20" fillId="24" borderId="0" xfId="40" applyNumberFormat="1" applyFont="1" applyFill="1" applyBorder="1" applyAlignment="1">
      <alignment wrapText="1"/>
    </xf>
    <xf numFmtId="0" fontId="12"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4" fillId="25" borderId="18" xfId="0" applyFont="1" applyFill="1" applyBorder="1" applyAlignment="1">
      <alignment horizontal="right"/>
    </xf>
    <xf numFmtId="0" fontId="73" fillId="24" borderId="0" xfId="40" applyFont="1" applyFill="1" applyBorder="1"/>
    <xf numFmtId="0" fontId="12" fillId="25" borderId="23" xfId="0" applyFont="1" applyFill="1" applyBorder="1" applyAlignment="1">
      <alignment horizontal="left"/>
    </xf>
    <xf numFmtId="0" fontId="12"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74" fillId="25" borderId="0" xfId="62" applyFont="1" applyFill="1" applyBorder="1"/>
    <xf numFmtId="0" fontId="44" fillId="25" borderId="0" xfId="62" applyFont="1" applyFill="1" applyBorder="1" applyAlignment="1">
      <alignment horizontal="left"/>
    </xf>
    <xf numFmtId="0" fontId="5" fillId="25" borderId="18" xfId="62" applyFill="1" applyBorder="1"/>
    <xf numFmtId="0" fontId="5" fillId="25" borderId="22" xfId="62" applyFill="1" applyBorder="1"/>
    <xf numFmtId="0" fontId="5" fillId="25" borderId="21" xfId="62" applyFill="1" applyBorder="1"/>
    <xf numFmtId="0" fontId="5" fillId="25" borderId="19" xfId="62" applyFill="1" applyBorder="1"/>
    <xf numFmtId="0" fontId="16" fillId="0" borderId="0" xfId="62" applyFont="1" applyBorder="1"/>
    <xf numFmtId="0" fontId="59" fillId="0" borderId="0" xfId="62" applyFont="1" applyBorder="1" applyAlignment="1"/>
    <xf numFmtId="0" fontId="5" fillId="25" borderId="19" xfId="62" applyFill="1" applyBorder="1" applyAlignment="1"/>
    <xf numFmtId="0" fontId="27" fillId="25" borderId="0" xfId="62" applyFont="1" applyFill="1" applyBorder="1"/>
    <xf numFmtId="0" fontId="14" fillId="25" borderId="18" xfId="63" applyFont="1" applyFill="1" applyBorder="1" applyAlignment="1">
      <alignment horizontal="left"/>
    </xf>
    <xf numFmtId="0" fontId="9" fillId="25" borderId="21" xfId="63" applyFont="1" applyFill="1" applyBorder="1"/>
    <xf numFmtId="0" fontId="9" fillId="25" borderId="19" xfId="63" applyFont="1" applyFill="1" applyBorder="1"/>
    <xf numFmtId="0" fontId="5" fillId="25" borderId="18" xfId="62" applyFill="1" applyBorder="1" applyAlignment="1">
      <alignment horizontal="left"/>
    </xf>
    <xf numFmtId="0" fontId="12" fillId="25" borderId="23" xfId="62" applyFont="1" applyFill="1" applyBorder="1" applyAlignment="1">
      <alignment horizontal="left"/>
    </xf>
    <xf numFmtId="0" fontId="5" fillId="25" borderId="20" xfId="62" applyFill="1" applyBorder="1"/>
    <xf numFmtId="0" fontId="5" fillId="25" borderId="20" xfId="62" applyFill="1" applyBorder="1" applyAlignment="1">
      <alignment vertical="center"/>
    </xf>
    <xf numFmtId="49" fontId="5" fillId="25" borderId="20" xfId="62" applyNumberFormat="1" applyFill="1" applyBorder="1" applyAlignment="1">
      <alignment vertical="center"/>
    </xf>
    <xf numFmtId="0" fontId="16" fillId="25" borderId="20" xfId="62" applyFont="1" applyFill="1" applyBorder="1"/>
    <xf numFmtId="0" fontId="17" fillId="31" borderId="20" xfId="62" applyFont="1" applyFill="1" applyBorder="1" applyAlignment="1">
      <alignment horizontal="center" vertical="center"/>
    </xf>
    <xf numFmtId="0" fontId="73" fillId="24" borderId="0" xfId="40" applyFont="1" applyFill="1" applyBorder="1" applyAlignment="1">
      <alignment horizontal="left" indent="1"/>
    </xf>
    <xf numFmtId="0" fontId="75" fillId="25" borderId="0" xfId="62" applyFont="1" applyFill="1" applyBorder="1"/>
    <xf numFmtId="3" fontId="85" fillId="25" borderId="0" xfId="62" applyNumberFormat="1" applyFont="1" applyFill="1" applyBorder="1" applyAlignment="1">
      <alignment horizontal="right"/>
    </xf>
    <xf numFmtId="167" fontId="76" fillId="25" borderId="0" xfId="62" applyNumberFormat="1" applyFont="1" applyFill="1" applyBorder="1" applyAlignment="1">
      <alignment horizontal="center"/>
    </xf>
    <xf numFmtId="167" fontId="76" fillId="25" borderId="0" xfId="62" applyNumberFormat="1" applyFont="1" applyFill="1" applyBorder="1" applyAlignment="1">
      <alignment horizontal="right" indent="2"/>
    </xf>
    <xf numFmtId="167" fontId="73" fillId="24" borderId="0" xfId="40" applyNumberFormat="1" applyFont="1" applyFill="1" applyBorder="1" applyAlignment="1">
      <alignment horizontal="center" wrapText="1"/>
    </xf>
    <xf numFmtId="0" fontId="76" fillId="25" borderId="0" xfId="62" applyFont="1" applyFill="1" applyBorder="1"/>
    <xf numFmtId="165" fontId="73" fillId="24" borderId="0" xfId="58" applyNumberFormat="1" applyFont="1" applyFill="1" applyBorder="1" applyAlignment="1">
      <alignment horizontal="center" wrapText="1"/>
    </xf>
    <xf numFmtId="167" fontId="76" fillId="24" borderId="0" xfId="40" applyNumberFormat="1" applyFont="1" applyFill="1" applyBorder="1" applyAlignment="1">
      <alignment horizontal="center" wrapText="1"/>
    </xf>
    <xf numFmtId="0" fontId="44" fillId="26" borderId="31" xfId="62" applyFont="1" applyFill="1" applyBorder="1" applyAlignment="1">
      <alignment vertical="center"/>
    </xf>
    <xf numFmtId="0" fontId="5" fillId="26" borderId="32" xfId="62" applyFont="1" applyFill="1" applyBorder="1" applyAlignment="1">
      <alignment vertical="center"/>
    </xf>
    <xf numFmtId="0" fontId="5" fillId="26" borderId="33" xfId="62" applyFont="1" applyFill="1" applyBorder="1" applyAlignment="1">
      <alignment vertical="center"/>
    </xf>
    <xf numFmtId="0" fontId="44" fillId="26" borderId="32" xfId="62" applyFont="1" applyFill="1" applyBorder="1" applyAlignment="1">
      <alignment vertical="center"/>
    </xf>
    <xf numFmtId="0" fontId="44" fillId="26" borderId="33" xfId="62" applyFont="1" applyFill="1" applyBorder="1" applyAlignment="1">
      <alignment vertical="center"/>
    </xf>
    <xf numFmtId="0" fontId="17" fillId="31" borderId="19" xfId="62" applyFont="1" applyFill="1" applyBorder="1" applyAlignment="1">
      <alignment horizontal="center" vertical="center"/>
    </xf>
    <xf numFmtId="0" fontId="0" fillId="0" borderId="18" xfId="0" applyBorder="1"/>
    <xf numFmtId="0" fontId="5" fillId="32" borderId="0" xfId="62" applyFill="1"/>
    <xf numFmtId="0" fontId="12" fillId="32" borderId="0" xfId="62" applyFont="1" applyFill="1" applyBorder="1" applyAlignment="1"/>
    <xf numFmtId="0" fontId="13" fillId="32" borderId="0" xfId="62" applyFont="1" applyFill="1" applyBorder="1" applyAlignment="1">
      <alignment horizontal="justify" vertical="top" wrapText="1"/>
    </xf>
    <xf numFmtId="0" fontId="5" fillId="32" borderId="0" xfId="62" applyFill="1" applyBorder="1"/>
    <xf numFmtId="0" fontId="92" fillId="32" borderId="0" xfId="62" applyFont="1" applyFill="1" applyBorder="1" applyAlignment="1">
      <alignment horizontal="right"/>
    </xf>
    <xf numFmtId="0" fontId="13" fillId="33" borderId="0" xfId="62" applyFont="1" applyFill="1" applyBorder="1" applyAlignment="1">
      <alignment horizontal="justify" vertical="top" wrapText="1"/>
    </xf>
    <xf numFmtId="0" fontId="5" fillId="33" borderId="0" xfId="62" applyFill="1" applyBorder="1"/>
    <xf numFmtId="0" fontId="19" fillId="33" borderId="0" xfId="62" applyFont="1" applyFill="1" applyBorder="1" applyAlignment="1">
      <alignment horizontal="right"/>
    </xf>
    <xf numFmtId="0" fontId="5" fillId="0" borderId="0" xfId="62" applyAlignment="1">
      <alignment horizontal="right"/>
    </xf>
    <xf numFmtId="0" fontId="5" fillId="33" borderId="0" xfId="62" applyFill="1"/>
    <xf numFmtId="0" fontId="23" fillId="33" borderId="0" xfId="62" applyFont="1" applyFill="1" applyBorder="1" applyAlignment="1">
      <alignment horizontal="center" vertical="center"/>
    </xf>
    <xf numFmtId="0" fontId="6" fillId="33" borderId="0" xfId="62" applyFont="1" applyFill="1" applyBorder="1"/>
    <xf numFmtId="164" fontId="21" fillId="33" borderId="0" xfId="62" applyNumberFormat="1" applyFont="1" applyFill="1" applyBorder="1" applyAlignment="1">
      <alignment horizontal="center"/>
    </xf>
    <xf numFmtId="164" fontId="15" fillId="33" borderId="0" xfId="40" applyNumberFormat="1" applyFont="1" applyFill="1" applyBorder="1" applyAlignment="1">
      <alignment horizontal="center" wrapText="1"/>
    </xf>
    <xf numFmtId="164" fontId="15" fillId="34" borderId="0" xfId="40" applyNumberFormat="1" applyFont="1" applyFill="1" applyBorder="1" applyAlignment="1">
      <alignment horizontal="center" wrapText="1"/>
    </xf>
    <xf numFmtId="0" fontId="15" fillId="33" borderId="0" xfId="62" applyFont="1" applyFill="1" applyBorder="1"/>
    <xf numFmtId="0" fontId="14" fillId="33" borderId="0" xfId="62" applyFont="1" applyFill="1" applyBorder="1" applyAlignment="1">
      <alignment horizontal="center"/>
    </xf>
    <xf numFmtId="0" fontId="5" fillId="33" borderId="0" xfId="62" applyFill="1" applyAlignment="1">
      <alignment horizontal="center" vertical="center"/>
    </xf>
    <xf numFmtId="0" fontId="13" fillId="35" borderId="0" xfId="62" applyFont="1" applyFill="1" applyBorder="1" applyAlignment="1">
      <alignment horizontal="justify" vertical="top" wrapText="1"/>
    </xf>
    <xf numFmtId="0" fontId="13" fillId="36" borderId="0" xfId="62" applyFont="1" applyFill="1" applyBorder="1" applyAlignment="1">
      <alignment horizontal="justify" vertical="top" wrapText="1"/>
    </xf>
    <xf numFmtId="0" fontId="15" fillId="36" borderId="0" xfId="62" applyFont="1" applyFill="1" applyBorder="1"/>
    <xf numFmtId="0" fontId="13" fillId="36" borderId="0" xfId="62" applyFont="1" applyFill="1" applyBorder="1"/>
    <xf numFmtId="0" fontId="5" fillId="36" borderId="0" xfId="62" applyFill="1"/>
    <xf numFmtId="0" fontId="5" fillId="36" borderId="0" xfId="62" applyFill="1" applyBorder="1"/>
    <xf numFmtId="0" fontId="5" fillId="36" borderId="0" xfId="62" applyFill="1" applyAlignment="1">
      <alignment vertical="center"/>
    </xf>
    <xf numFmtId="164" fontId="15" fillId="36" borderId="0" xfId="40" applyNumberFormat="1" applyFont="1" applyFill="1" applyBorder="1" applyAlignment="1">
      <alignment horizontal="center" wrapText="1"/>
    </xf>
    <xf numFmtId="164" fontId="14" fillId="36" borderId="0" xfId="40" applyNumberFormat="1" applyFont="1" applyFill="1" applyBorder="1" applyAlignment="1">
      <alignment horizontal="left" wrapText="1"/>
    </xf>
    <xf numFmtId="0" fontId="16" fillId="36" borderId="0" xfId="62" applyFont="1" applyFill="1" applyBorder="1"/>
    <xf numFmtId="0" fontId="31" fillId="36" borderId="0" xfId="62" applyFont="1" applyFill="1" applyBorder="1" applyAlignment="1">
      <alignment vertical="center"/>
    </xf>
    <xf numFmtId="0" fontId="5" fillId="36" borderId="38" xfId="62" applyFill="1" applyBorder="1"/>
    <xf numFmtId="0" fontId="15" fillId="36" borderId="38" xfId="62" applyFont="1" applyFill="1" applyBorder="1"/>
    <xf numFmtId="0" fontId="15" fillId="36" borderId="0" xfId="62" applyFont="1" applyFill="1" applyBorder="1" applyAlignment="1">
      <alignment horizontal="justify" vertical="top"/>
    </xf>
    <xf numFmtId="0" fontId="6" fillId="36" borderId="0" xfId="62" applyFont="1" applyFill="1" applyBorder="1"/>
    <xf numFmtId="164" fontId="21" fillId="36" borderId="0" xfId="62" applyNumberFormat="1" applyFont="1" applyFill="1" applyBorder="1" applyAlignment="1">
      <alignment horizontal="center"/>
    </xf>
    <xf numFmtId="0" fontId="13" fillId="36" borderId="38" xfId="62" applyFont="1" applyFill="1" applyBorder="1" applyAlignment="1">
      <alignment horizontal="justify" vertical="top" wrapText="1"/>
    </xf>
    <xf numFmtId="0" fontId="13" fillId="36" borderId="0" xfId="62" applyFont="1" applyFill="1" applyBorder="1" applyAlignment="1">
      <alignment horizontal="justify" vertical="center" wrapText="1"/>
    </xf>
    <xf numFmtId="0" fontId="27" fillId="36" borderId="38" xfId="62" applyFont="1" applyFill="1" applyBorder="1"/>
    <xf numFmtId="0" fontId="93" fillId="38" borderId="0" xfId="62" applyFont="1" applyFill="1" applyBorder="1" applyAlignment="1">
      <alignment horizontal="center" vertical="center"/>
    </xf>
    <xf numFmtId="0" fontId="5" fillId="36" borderId="39" xfId="62" applyFill="1" applyBorder="1"/>
    <xf numFmtId="0" fontId="5" fillId="31" borderId="30" xfId="62" applyFill="1" applyBorder="1"/>
    <xf numFmtId="0" fontId="5" fillId="30" borderId="14" xfId="62" applyFill="1" applyBorder="1"/>
    <xf numFmtId="0" fontId="5" fillId="36" borderId="40" xfId="62" applyFill="1" applyBorder="1"/>
    <xf numFmtId="0" fontId="5" fillId="36" borderId="14" xfId="62" applyFill="1" applyBorder="1"/>
    <xf numFmtId="0" fontId="0" fillId="0" borderId="41" xfId="0" applyFill="1" applyBorder="1"/>
    <xf numFmtId="164" fontId="20" fillId="24" borderId="43" xfId="40" applyNumberFormat="1" applyFont="1" applyFill="1" applyBorder="1" applyAlignment="1">
      <alignment horizontal="left" wrapText="1"/>
    </xf>
    <xf numFmtId="164" fontId="20" fillId="24" borderId="18" xfId="40" applyNumberFormat="1" applyFont="1" applyFill="1" applyBorder="1" applyAlignment="1">
      <alignment horizontal="left" wrapText="1"/>
    </xf>
    <xf numFmtId="164" fontId="15" fillId="24" borderId="18" xfId="40" applyNumberFormat="1" applyFont="1" applyFill="1" applyBorder="1" applyAlignment="1">
      <alignment horizontal="center" wrapText="1"/>
    </xf>
    <xf numFmtId="0" fontId="15" fillId="25" borderId="22" xfId="0" applyFont="1" applyFill="1" applyBorder="1"/>
    <xf numFmtId="0" fontId="15" fillId="25" borderId="21" xfId="0" applyFont="1" applyFill="1" applyBorder="1"/>
    <xf numFmtId="0" fontId="15" fillId="25" borderId="19" xfId="0" applyFont="1" applyFill="1" applyBorder="1"/>
    <xf numFmtId="164" fontId="15" fillId="24" borderId="19" xfId="40" applyNumberFormat="1" applyFont="1" applyFill="1" applyBorder="1" applyAlignment="1">
      <alignment horizontal="center" wrapText="1"/>
    </xf>
    <xf numFmtId="164" fontId="15" fillId="24" borderId="41" xfId="40" applyNumberFormat="1" applyFont="1" applyFill="1" applyBorder="1" applyAlignment="1">
      <alignment horizontal="center" readingOrder="1"/>
    </xf>
    <xf numFmtId="164" fontId="15" fillId="24" borderId="18" xfId="40" applyNumberFormat="1" applyFont="1" applyFill="1" applyBorder="1" applyAlignment="1">
      <alignment horizontal="center" readingOrder="1"/>
    </xf>
    <xf numFmtId="0" fontId="14" fillId="24" borderId="42" xfId="40" applyFont="1" applyFill="1" applyBorder="1" applyAlignment="1">
      <alignment horizontal="right" readingOrder="1"/>
    </xf>
    <xf numFmtId="164" fontId="15" fillId="24" borderId="23" xfId="40" applyNumberFormat="1" applyFont="1" applyFill="1" applyBorder="1" applyAlignment="1">
      <alignment horizontal="center" readingOrder="1"/>
    </xf>
    <xf numFmtId="164" fontId="15" fillId="24" borderId="22" xfId="40" applyNumberFormat="1" applyFont="1" applyFill="1" applyBorder="1" applyAlignment="1">
      <alignment horizontal="center" readingOrder="1"/>
    </xf>
    <xf numFmtId="164" fontId="15" fillId="24" borderId="20" xfId="40" applyNumberFormat="1" applyFont="1" applyFill="1" applyBorder="1" applyAlignment="1">
      <alignment horizontal="center" readingOrder="1"/>
    </xf>
    <xf numFmtId="0" fontId="0" fillId="36" borderId="0" xfId="0" applyFill="1"/>
    <xf numFmtId="0" fontId="0" fillId="36" borderId="0" xfId="0" applyFill="1" applyBorder="1"/>
    <xf numFmtId="0" fontId="15" fillId="36" borderId="0" xfId="0" applyFont="1" applyFill="1" applyBorder="1"/>
    <xf numFmtId="0" fontId="14" fillId="37" borderId="0" xfId="40" applyFont="1" applyFill="1" applyBorder="1"/>
    <xf numFmtId="0" fontId="33" fillId="25" borderId="20" xfId="0" applyFont="1" applyFill="1" applyBorder="1" applyAlignment="1">
      <alignment vertical="center"/>
    </xf>
    <xf numFmtId="3" fontId="15" fillId="25" borderId="0" xfId="59" applyNumberFormat="1" applyFont="1" applyFill="1" applyBorder="1" applyAlignment="1">
      <alignment horizontal="right"/>
    </xf>
    <xf numFmtId="167" fontId="15" fillId="25" borderId="0" xfId="59" applyNumberFormat="1" applyFont="1" applyFill="1" applyBorder="1" applyAlignment="1">
      <alignment horizontal="right"/>
    </xf>
    <xf numFmtId="0" fontId="33" fillId="25" borderId="20" xfId="0" applyFont="1" applyFill="1" applyBorder="1"/>
    <xf numFmtId="3" fontId="15"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8" fillId="25" borderId="19" xfId="51" applyNumberFormat="1" applyFont="1" applyFill="1" applyBorder="1"/>
    <xf numFmtId="0" fontId="13" fillId="26" borderId="19" xfId="51" applyFont="1" applyFill="1" applyBorder="1"/>
    <xf numFmtId="0" fontId="8" fillId="26" borderId="19" xfId="51" applyFont="1" applyFill="1" applyBorder="1"/>
    <xf numFmtId="0" fontId="31" fillId="26" borderId="19" xfId="51" applyFont="1" applyFill="1" applyBorder="1"/>
    <xf numFmtId="0" fontId="46" fillId="26" borderId="19" xfId="51" applyFont="1" applyFill="1" applyBorder="1" applyAlignment="1">
      <alignment horizontal="center"/>
    </xf>
    <xf numFmtId="0" fontId="5" fillId="26" borderId="0" xfId="51" applyFont="1" applyFill="1" applyBorder="1"/>
    <xf numFmtId="0" fontId="44" fillId="26" borderId="0" xfId="51" applyFont="1" applyFill="1" applyBorder="1"/>
    <xf numFmtId="0" fontId="9" fillId="26" borderId="19" xfId="51" applyFont="1" applyFill="1" applyBorder="1"/>
    <xf numFmtId="0" fontId="67" fillId="26" borderId="0" xfId="51" applyFont="1" applyFill="1" applyBorder="1"/>
    <xf numFmtId="0" fontId="68" fillId="26" borderId="19" xfId="51" applyFont="1" applyFill="1" applyBorder="1"/>
    <xf numFmtId="0" fontId="62" fillId="26" borderId="19" xfId="51" applyFont="1" applyFill="1" applyBorder="1"/>
    <xf numFmtId="0" fontId="12" fillId="25" borderId="19" xfId="51" applyFont="1" applyFill="1" applyBorder="1"/>
    <xf numFmtId="0" fontId="8" fillId="25" borderId="19" xfId="51" applyFont="1" applyFill="1" applyBorder="1"/>
    <xf numFmtId="0" fontId="62" fillId="25" borderId="19" xfId="51" applyFont="1" applyFill="1" applyBorder="1"/>
    <xf numFmtId="0" fontId="73" fillId="24" borderId="0" xfId="40" applyFont="1" applyFill="1" applyBorder="1" applyAlignment="1">
      <alignment vertical="center"/>
    </xf>
    <xf numFmtId="165" fontId="73" fillId="27" borderId="0" xfId="40" applyNumberFormat="1" applyFont="1" applyFill="1" applyBorder="1" applyAlignment="1">
      <alignment horizontal="right"/>
    </xf>
    <xf numFmtId="0" fontId="33" fillId="25" borderId="19" xfId="0" applyFont="1" applyFill="1" applyBorder="1" applyAlignment="1">
      <alignment vertical="center"/>
    </xf>
    <xf numFmtId="0" fontId="33" fillId="25" borderId="19" xfId="0" applyFont="1" applyFill="1" applyBorder="1"/>
    <xf numFmtId="0" fontId="30" fillId="25" borderId="19" xfId="0" applyFont="1" applyFill="1" applyBorder="1"/>
    <xf numFmtId="0" fontId="30" fillId="25" borderId="20" xfId="0" applyFont="1" applyFill="1" applyBorder="1"/>
    <xf numFmtId="0" fontId="32" fillId="27" borderId="0" xfId="40" applyFont="1" applyFill="1" applyBorder="1" applyAlignment="1">
      <alignment horizontal="left" vertical="top" wrapText="1"/>
    </xf>
    <xf numFmtId="0" fontId="12" fillId="26" borderId="41" xfId="0" applyFont="1" applyFill="1" applyBorder="1" applyAlignment="1">
      <alignment horizontal="center" vertical="center"/>
    </xf>
    <xf numFmtId="0" fontId="19" fillId="26" borderId="41" xfId="0" applyFont="1" applyFill="1" applyBorder="1" applyAlignment="1">
      <alignment horizontal="center" vertical="center"/>
    </xf>
    <xf numFmtId="164" fontId="15" fillId="38" borderId="39" xfId="40" applyNumberFormat="1" applyFont="1" applyFill="1" applyBorder="1" applyAlignment="1">
      <alignment horizontal="center" wrapText="1"/>
    </xf>
    <xf numFmtId="0" fontId="15" fillId="36" borderId="0" xfId="62" applyFont="1" applyFill="1" applyBorder="1" applyAlignment="1">
      <alignment horizontal="left" vertical="center"/>
    </xf>
    <xf numFmtId="0" fontId="13" fillId="36" borderId="0" xfId="62" applyFont="1" applyFill="1" applyBorder="1" applyAlignment="1">
      <alignment horizontal="left" vertical="center"/>
    </xf>
    <xf numFmtId="0" fontId="14" fillId="25" borderId="0" xfId="0" applyFont="1" applyFill="1" applyBorder="1" applyAlignment="1">
      <alignment horizontal="center"/>
    </xf>
    <xf numFmtId="0" fontId="14" fillId="39" borderId="0" xfId="40" applyFont="1" applyFill="1" applyBorder="1"/>
    <xf numFmtId="0" fontId="14" fillId="41" borderId="0" xfId="40" applyFont="1" applyFill="1" applyBorder="1"/>
    <xf numFmtId="0" fontId="14" fillId="31" borderId="0" xfId="0" applyFont="1" applyFill="1" applyBorder="1"/>
    <xf numFmtId="0" fontId="0" fillId="35" borderId="0" xfId="0" applyFill="1" applyBorder="1"/>
    <xf numFmtId="0" fontId="14" fillId="40" borderId="0" xfId="40" applyFont="1" applyFill="1" applyBorder="1"/>
    <xf numFmtId="0" fontId="15" fillId="35" borderId="0" xfId="0" applyFont="1" applyFill="1" applyBorder="1"/>
    <xf numFmtId="0" fontId="31" fillId="35" borderId="0" xfId="0" applyFont="1" applyFill="1" applyBorder="1"/>
    <xf numFmtId="0" fontId="14" fillId="35" borderId="0" xfId="0" applyFont="1" applyFill="1" applyBorder="1"/>
    <xf numFmtId="0" fontId="0" fillId="35" borderId="18" xfId="0" applyFill="1" applyBorder="1"/>
    <xf numFmtId="0" fontId="14" fillId="35" borderId="18" xfId="0" applyFont="1" applyFill="1" applyBorder="1"/>
    <xf numFmtId="0" fontId="15" fillId="35" borderId="18" xfId="0" applyFont="1" applyFill="1" applyBorder="1"/>
    <xf numFmtId="0" fontId="97" fillId="40" borderId="0" xfId="40" applyFont="1" applyFill="1" applyBorder="1"/>
    <xf numFmtId="0" fontId="5" fillId="29" borderId="47" xfId="62" applyFill="1" applyBorder="1"/>
    <xf numFmtId="3" fontId="73" fillId="25" borderId="0" xfId="59" applyNumberFormat="1" applyFont="1" applyFill="1" applyBorder="1" applyAlignment="1">
      <alignment horizontal="right"/>
    </xf>
    <xf numFmtId="0" fontId="0" fillId="26" borderId="0" xfId="51" applyFont="1" applyFill="1" applyBorder="1" applyAlignment="1">
      <alignment vertical="center"/>
    </xf>
    <xf numFmtId="0" fontId="16" fillId="26" borderId="0" xfId="51" applyFont="1" applyFill="1" applyBorder="1"/>
    <xf numFmtId="0" fontId="27" fillId="26" borderId="0" xfId="51" applyFont="1" applyFill="1" applyBorder="1"/>
    <xf numFmtId="0" fontId="46" fillId="26" borderId="0" xfId="51" applyFont="1" applyFill="1" applyBorder="1" applyAlignment="1">
      <alignment horizontal="center"/>
    </xf>
    <xf numFmtId="0" fontId="99" fillId="27" borderId="0" xfId="61" applyFont="1" applyFill="1" applyBorder="1" applyAlignment="1">
      <alignment horizontal="left" indent="1"/>
    </xf>
    <xf numFmtId="0" fontId="59" fillId="26" borderId="0" xfId="51" applyFont="1" applyFill="1" applyBorder="1"/>
    <xf numFmtId="0" fontId="100" fillId="26" borderId="0" xfId="51" applyFont="1" applyFill="1" applyBorder="1"/>
    <xf numFmtId="0" fontId="12" fillId="26" borderId="0" xfId="51" applyFont="1" applyFill="1" applyBorder="1"/>
    <xf numFmtId="0" fontId="97" fillId="27" borderId="0" xfId="61" applyFont="1" applyFill="1" applyBorder="1" applyAlignment="1">
      <alignment horizontal="left" indent="1"/>
    </xf>
    <xf numFmtId="0" fontId="78" fillId="26" borderId="15" xfId="62" applyFont="1" applyFill="1" applyBorder="1" applyAlignment="1">
      <alignment vertical="center"/>
    </xf>
    <xf numFmtId="3" fontId="73" fillId="24" borderId="0" xfId="40" applyNumberFormat="1" applyFont="1" applyFill="1" applyBorder="1" applyAlignment="1">
      <alignment horizontal="right" wrapText="1"/>
    </xf>
    <xf numFmtId="3" fontId="73" fillId="24" borderId="0" xfId="40" applyNumberFormat="1" applyFont="1" applyFill="1" applyBorder="1" applyAlignment="1">
      <alignment horizontal="right" vertical="center" wrapText="1"/>
    </xf>
    <xf numFmtId="0" fontId="44" fillId="26" borderId="33" xfId="63" applyFont="1" applyFill="1" applyBorder="1" applyAlignment="1">
      <alignment horizontal="left" vertical="center"/>
    </xf>
    <xf numFmtId="0" fontId="16" fillId="26" borderId="16" xfId="62" applyFont="1" applyFill="1" applyBorder="1" applyAlignment="1">
      <alignment vertical="center"/>
    </xf>
    <xf numFmtId="0" fontId="7" fillId="26" borderId="16" xfId="62" applyFont="1" applyFill="1" applyBorder="1" applyAlignment="1">
      <alignment vertical="center"/>
    </xf>
    <xf numFmtId="0" fontId="7" fillId="26" borderId="17" xfId="62" applyFont="1" applyFill="1" applyBorder="1" applyAlignment="1">
      <alignment vertical="center"/>
    </xf>
    <xf numFmtId="0" fontId="17" fillId="30" borderId="50" xfId="62" applyFont="1" applyFill="1" applyBorder="1" applyAlignment="1">
      <alignment horizontal="center" vertical="center"/>
    </xf>
    <xf numFmtId="0" fontId="12" fillId="25" borderId="0" xfId="62" applyFont="1" applyFill="1" applyBorder="1" applyAlignment="1">
      <alignment horizontal="left"/>
    </xf>
    <xf numFmtId="164" fontId="86" fillId="26" borderId="0" xfId="40" applyNumberFormat="1" applyFont="1" applyFill="1" applyBorder="1" applyAlignment="1">
      <alignment horizontal="right" wrapText="1"/>
    </xf>
    <xf numFmtId="0" fontId="17" fillId="31" borderId="19" xfId="63" applyFont="1" applyFill="1" applyBorder="1" applyAlignment="1">
      <alignment horizontal="center" vertical="center"/>
    </xf>
    <xf numFmtId="0" fontId="14" fillId="25" borderId="0" xfId="62" applyFont="1" applyFill="1" applyBorder="1" applyAlignment="1">
      <alignment horizontal="center"/>
    </xf>
    <xf numFmtId="0" fontId="5" fillId="25" borderId="0" xfId="70" applyFill="1"/>
    <xf numFmtId="0" fontId="5" fillId="25" borderId="18" xfId="70" applyFill="1" applyBorder="1" applyAlignment="1">
      <alignment horizontal="left"/>
    </xf>
    <xf numFmtId="0" fontId="6" fillId="25" borderId="18" xfId="70" applyFont="1" applyFill="1" applyBorder="1"/>
    <xf numFmtId="0" fontId="6" fillId="0" borderId="18" xfId="70" applyFont="1" applyBorder="1"/>
    <xf numFmtId="0" fontId="5" fillId="25" borderId="18" xfId="70" applyFill="1" applyBorder="1"/>
    <xf numFmtId="0" fontId="5" fillId="0" borderId="0" xfId="70"/>
    <xf numFmtId="0" fontId="11" fillId="25" borderId="0" xfId="70" applyFont="1" applyFill="1" applyBorder="1" applyAlignment="1">
      <alignment horizontal="left"/>
    </xf>
    <xf numFmtId="0" fontId="6" fillId="25" borderId="0" xfId="70" applyFont="1" applyFill="1" applyBorder="1"/>
    <xf numFmtId="0" fontId="15" fillId="25" borderId="0" xfId="70" applyFont="1" applyFill="1" applyBorder="1"/>
    <xf numFmtId="0" fontId="5" fillId="25" borderId="21" xfId="70" applyFill="1" applyBorder="1"/>
    <xf numFmtId="0" fontId="5" fillId="25" borderId="0" xfId="70" applyFill="1" applyBorder="1"/>
    <xf numFmtId="0" fontId="8" fillId="25" borderId="19" xfId="70" applyFont="1" applyFill="1" applyBorder="1"/>
    <xf numFmtId="0" fontId="5" fillId="25" borderId="0" xfId="70" applyFill="1" applyAlignment="1">
      <alignment vertical="center"/>
    </xf>
    <xf numFmtId="0" fontId="5" fillId="25" borderId="0" xfId="70" applyFill="1" applyBorder="1" applyAlignment="1">
      <alignment vertical="center"/>
    </xf>
    <xf numFmtId="0" fontId="5" fillId="0" borderId="0" xfId="70" applyAlignment="1">
      <alignment vertical="center"/>
    </xf>
    <xf numFmtId="0" fontId="13" fillId="25" borderId="0" xfId="70" applyFont="1" applyFill="1" applyBorder="1"/>
    <xf numFmtId="0" fontId="6" fillId="0" borderId="0" xfId="70" applyFont="1"/>
    <xf numFmtId="0" fontId="14" fillId="25" borderId="0" xfId="70" applyFont="1" applyFill="1" applyBorder="1" applyAlignment="1"/>
    <xf numFmtId="0" fontId="14" fillId="25" borderId="0" xfId="70" applyFont="1" applyFill="1" applyBorder="1" applyAlignment="1">
      <alignment horizontal="center"/>
    </xf>
    <xf numFmtId="0" fontId="13" fillId="25" borderId="0" xfId="70" applyFont="1" applyFill="1" applyBorder="1" applyAlignment="1">
      <alignment vertical="center"/>
    </xf>
    <xf numFmtId="0" fontId="33" fillId="25" borderId="0" xfId="70" applyFont="1" applyFill="1"/>
    <xf numFmtId="0" fontId="33" fillId="25" borderId="0" xfId="70" applyFont="1" applyFill="1" applyBorder="1"/>
    <xf numFmtId="3" fontId="36" fillId="25" borderId="0" xfId="70" applyNumberFormat="1" applyFont="1" applyFill="1" applyBorder="1" applyAlignment="1">
      <alignment horizontal="right"/>
    </xf>
    <xf numFmtId="0" fontId="33" fillId="0" borderId="0" xfId="70" applyFont="1"/>
    <xf numFmtId="0" fontId="14" fillId="25" borderId="0" xfId="70" applyFont="1" applyFill="1" applyBorder="1"/>
    <xf numFmtId="0" fontId="15" fillId="25" borderId="0" xfId="70" applyFont="1" applyFill="1" applyBorder="1" applyAlignment="1">
      <alignment horizontal="left" indent="2"/>
    </xf>
    <xf numFmtId="3" fontId="15" fillId="26" borderId="0" xfId="70" applyNumberFormat="1" applyFont="1" applyFill="1"/>
    <xf numFmtId="0" fontId="15" fillId="25" borderId="0" xfId="70" applyFont="1" applyFill="1" applyBorder="1" applyAlignment="1">
      <alignment horizontal="right"/>
    </xf>
    <xf numFmtId="0" fontId="35" fillId="25" borderId="19" xfId="70" applyFont="1" applyFill="1" applyBorder="1"/>
    <xf numFmtId="0" fontId="15" fillId="26" borderId="0" xfId="70" applyFont="1" applyFill="1" applyBorder="1"/>
    <xf numFmtId="0" fontId="5" fillId="0" borderId="0" xfId="70" applyFill="1"/>
    <xf numFmtId="0" fontId="5" fillId="25" borderId="0" xfId="70" applyFill="1" applyAlignment="1">
      <alignment vertical="top"/>
    </xf>
    <xf numFmtId="0" fontId="5" fillId="25" borderId="0" xfId="70" applyFill="1" applyBorder="1" applyAlignment="1">
      <alignment vertical="top"/>
    </xf>
    <xf numFmtId="0" fontId="8" fillId="25" borderId="19" xfId="70" applyFont="1" applyFill="1" applyBorder="1" applyAlignment="1">
      <alignment vertical="top"/>
    </xf>
    <xf numFmtId="0" fontId="47" fillId="25" borderId="0" xfId="70" applyFont="1" applyFill="1" applyBorder="1" applyAlignment="1">
      <alignment vertical="top" wrapText="1"/>
    </xf>
    <xf numFmtId="0" fontId="5" fillId="0" borderId="0" xfId="70" applyAlignment="1">
      <alignment vertical="top"/>
    </xf>
    <xf numFmtId="0" fontId="47" fillId="25" borderId="0" xfId="70" applyFont="1" applyFill="1" applyBorder="1" applyAlignment="1">
      <alignment wrapText="1"/>
    </xf>
    <xf numFmtId="0" fontId="14" fillId="25" borderId="0" xfId="70" applyFont="1" applyFill="1" applyBorder="1" applyAlignment="1">
      <alignment horizontal="right"/>
    </xf>
    <xf numFmtId="0" fontId="5" fillId="25" borderId="0" xfId="70" applyFill="1" applyAlignment="1"/>
    <xf numFmtId="0" fontId="5" fillId="25" borderId="0" xfId="70" applyFill="1" applyBorder="1" applyAlignment="1"/>
    <xf numFmtId="3" fontId="73" fillId="26" borderId="0" xfId="70" applyNumberFormat="1" applyFont="1" applyFill="1" applyBorder="1" applyAlignment="1">
      <alignment horizontal="right"/>
    </xf>
    <xf numFmtId="0" fontId="8" fillId="25" borderId="19" xfId="70" applyFont="1" applyFill="1" applyBorder="1" applyAlignment="1"/>
    <xf numFmtId="0" fontId="5" fillId="0" borderId="0" xfId="70" applyAlignment="1"/>
    <xf numFmtId="0" fontId="8" fillId="25" borderId="19" xfId="70" applyFont="1" applyFill="1" applyBorder="1" applyAlignment="1">
      <alignment vertical="center"/>
    </xf>
    <xf numFmtId="3" fontId="103" fillId="26" borderId="0" xfId="70" applyNumberFormat="1" applyFont="1" applyFill="1" applyBorder="1" applyAlignment="1">
      <alignment horizontal="right"/>
    </xf>
    <xf numFmtId="4" fontId="15" fillId="26" borderId="0" xfId="70" applyNumberFormat="1" applyFont="1" applyFill="1" applyBorder="1" applyAlignment="1">
      <alignment horizontal="right"/>
    </xf>
    <xf numFmtId="0" fontId="13" fillId="26" borderId="0" xfId="70" applyFont="1" applyFill="1" applyBorder="1"/>
    <xf numFmtId="0" fontId="14" fillId="26" borderId="0" xfId="70" applyFont="1" applyFill="1" applyBorder="1" applyAlignment="1">
      <alignment horizontal="right"/>
    </xf>
    <xf numFmtId="0" fontId="32" fillId="25" borderId="0" xfId="70" applyFont="1" applyFill="1" applyBorder="1" applyAlignment="1">
      <alignment vertical="center"/>
    </xf>
    <xf numFmtId="0" fontId="76" fillId="25" borderId="0" xfId="70" applyFont="1" applyFill="1" applyBorder="1" applyAlignment="1">
      <alignment horizontal="left" vertical="center"/>
    </xf>
    <xf numFmtId="0" fontId="17" fillId="38" borderId="19" xfId="70" applyFont="1" applyFill="1" applyBorder="1" applyAlignment="1">
      <alignment horizontal="center" vertical="center"/>
    </xf>
    <xf numFmtId="0" fontId="15" fillId="0" borderId="0" xfId="70" applyFont="1"/>
    <xf numFmtId="0" fontId="5" fillId="0" borderId="0" xfId="62" applyBorder="1"/>
    <xf numFmtId="0" fontId="5" fillId="26" borderId="0" xfId="71" applyFill="1" applyBorder="1"/>
    <xf numFmtId="0" fontId="5" fillId="25" borderId="21" xfId="72" applyFill="1" applyBorder="1"/>
    <xf numFmtId="0" fontId="5" fillId="25" borderId="19" xfId="72" applyFill="1" applyBorder="1"/>
    <xf numFmtId="0" fontId="50" fillId="0" borderId="0" xfId="70" applyFont="1"/>
    <xf numFmtId="0" fontId="5" fillId="25" borderId="22" xfId="70" applyFill="1" applyBorder="1"/>
    <xf numFmtId="0" fontId="5" fillId="26" borderId="0" xfId="70" applyFill="1" applyBorder="1"/>
    <xf numFmtId="0" fontId="14" fillId="24" borderId="0" xfId="40" applyFont="1" applyFill="1" applyBorder="1" applyAlignment="1">
      <alignment vertical="center"/>
    </xf>
    <xf numFmtId="164" fontId="19" fillId="26" borderId="0" xfId="40" applyNumberFormat="1" applyFont="1" applyFill="1" applyBorder="1" applyAlignment="1">
      <alignment horizontal="right" vertical="center" wrapText="1"/>
    </xf>
    <xf numFmtId="0" fontId="14" fillId="24" borderId="0" xfId="40" applyFont="1" applyFill="1" applyBorder="1" applyAlignment="1">
      <alignment horizontal="justify" vertical="center"/>
    </xf>
    <xf numFmtId="3" fontId="5" fillId="0" borderId="0" xfId="70" applyNumberFormat="1"/>
    <xf numFmtId="0" fontId="14" fillId="27" borderId="0" xfId="40" applyFont="1" applyFill="1" applyBorder="1" applyAlignment="1">
      <alignment horizontal="left"/>
    </xf>
    <xf numFmtId="0" fontId="16" fillId="25" borderId="0" xfId="70" applyFont="1" applyFill="1" applyBorder="1"/>
    <xf numFmtId="0" fontId="19" fillId="27" borderId="0" xfId="40" applyFont="1" applyFill="1" applyBorder="1" applyAlignment="1">
      <alignment horizontal="left" indent="1"/>
    </xf>
    <xf numFmtId="0" fontId="14" fillId="26" borderId="0" xfId="70" applyFont="1" applyFill="1" applyBorder="1" applyAlignment="1">
      <alignment horizontal="left"/>
    </xf>
    <xf numFmtId="0" fontId="5" fillId="0" borderId="0" xfId="70" applyBorder="1"/>
    <xf numFmtId="0" fontId="5" fillId="25" borderId="20" xfId="70" applyFill="1" applyBorder="1"/>
    <xf numFmtId="0" fontId="15" fillId="27" borderId="0" xfId="40" applyFont="1" applyFill="1" applyBorder="1" applyAlignment="1">
      <alignment horizontal="left"/>
    </xf>
    <xf numFmtId="0" fontId="19" fillId="25" borderId="0" xfId="70" applyFont="1" applyFill="1" applyBorder="1" applyAlignment="1">
      <alignment horizontal="left"/>
    </xf>
    <xf numFmtId="0" fontId="19" fillId="26" borderId="0" xfId="70" applyFont="1" applyFill="1" applyBorder="1" applyAlignment="1">
      <alignment horizontal="right"/>
    </xf>
    <xf numFmtId="167" fontId="86" fillId="26" borderId="0" xfId="40" applyNumberFormat="1" applyFont="1" applyFill="1" applyBorder="1" applyAlignment="1">
      <alignment horizontal="right" wrapText="1"/>
    </xf>
    <xf numFmtId="0" fontId="32" fillId="25" borderId="0" xfId="70" applyFont="1" applyFill="1" applyBorder="1"/>
    <xf numFmtId="0" fontId="0" fillId="26" borderId="0" xfId="0" applyFill="1"/>
    <xf numFmtId="0" fontId="17" fillId="30" borderId="54" xfId="52" applyFont="1" applyFill="1" applyBorder="1" applyAlignment="1">
      <alignment horizontal="center" vertical="center"/>
    </xf>
    <xf numFmtId="0" fontId="14" fillId="25" borderId="11" xfId="62" applyFont="1" applyFill="1" applyBorder="1" applyAlignment="1">
      <alignment horizontal="center"/>
    </xf>
    <xf numFmtId="0" fontId="15" fillId="25" borderId="0" xfId="62" applyFont="1" applyFill="1" applyBorder="1" applyAlignment="1">
      <alignment horizontal="left" indent="1"/>
    </xf>
    <xf numFmtId="0" fontId="73" fillId="25" borderId="0" xfId="62" applyFont="1" applyFill="1" applyBorder="1" applyAlignment="1">
      <alignment horizontal="left"/>
    </xf>
    <xf numFmtId="0" fontId="12" fillId="25" borderId="0" xfId="70" applyFont="1" applyFill="1" applyBorder="1" applyAlignment="1">
      <alignment horizontal="right"/>
    </xf>
    <xf numFmtId="0" fontId="48" fillId="25" borderId="0" xfId="70" applyFont="1" applyFill="1"/>
    <xf numFmtId="0" fontId="48" fillId="25" borderId="20" xfId="70" applyFont="1" applyFill="1" applyBorder="1"/>
    <xf numFmtId="1" fontId="86" fillId="26" borderId="0" xfId="70" applyNumberFormat="1" applyFont="1" applyFill="1" applyBorder="1" applyAlignment="1">
      <alignment horizontal="right"/>
    </xf>
    <xf numFmtId="0" fontId="48" fillId="25" borderId="0" xfId="70" applyFont="1" applyFill="1" applyBorder="1"/>
    <xf numFmtId="0" fontId="48" fillId="0" borderId="0" xfId="70" applyFont="1"/>
    <xf numFmtId="0" fontId="16" fillId="25" borderId="0" xfId="70" applyFont="1" applyFill="1"/>
    <xf numFmtId="0" fontId="16" fillId="25" borderId="20" xfId="70" applyFont="1" applyFill="1" applyBorder="1"/>
    <xf numFmtId="1" fontId="19" fillId="26" borderId="0" xfId="70" applyNumberFormat="1" applyFont="1" applyFill="1" applyBorder="1" applyAlignment="1">
      <alignment horizontal="right"/>
    </xf>
    <xf numFmtId="0" fontId="16" fillId="0" borderId="0" xfId="70" applyFont="1"/>
    <xf numFmtId="0" fontId="15" fillId="26" borderId="0" xfId="70" applyFont="1" applyFill="1" applyBorder="1" applyAlignment="1">
      <alignment horizontal="left"/>
    </xf>
    <xf numFmtId="0" fontId="50" fillId="25" borderId="0" xfId="70" applyFont="1" applyFill="1"/>
    <xf numFmtId="0" fontId="77" fillId="25" borderId="20" xfId="70" applyFont="1" applyFill="1" applyBorder="1"/>
    <xf numFmtId="0" fontId="82" fillId="25" borderId="0" xfId="70" applyFont="1" applyFill="1" applyBorder="1" applyAlignment="1">
      <alignment horizontal="left"/>
    </xf>
    <xf numFmtId="0" fontId="32" fillId="25" borderId="0" xfId="70" applyFont="1" applyFill="1"/>
    <xf numFmtId="0" fontId="84" fillId="25" borderId="20" xfId="70" applyFont="1" applyFill="1" applyBorder="1"/>
    <xf numFmtId="3" fontId="86" fillId="26" borderId="0" xfId="70" applyNumberFormat="1" applyFont="1" applyFill="1" applyBorder="1" applyAlignment="1">
      <alignment horizontal="right"/>
    </xf>
    <xf numFmtId="0" fontId="32" fillId="0" borderId="0" xfId="70" applyFont="1"/>
    <xf numFmtId="3" fontId="8" fillId="25" borderId="0" xfId="70" applyNumberFormat="1" applyFont="1" applyFill="1" applyBorder="1"/>
    <xf numFmtId="0" fontId="74" fillId="25" borderId="20" xfId="70" applyFont="1" applyFill="1" applyBorder="1"/>
    <xf numFmtId="0" fontId="32" fillId="25" borderId="0" xfId="70" applyFont="1" applyFill="1" applyBorder="1" applyAlignment="1"/>
    <xf numFmtId="0" fontId="50" fillId="25" borderId="0" xfId="70" applyFont="1" applyFill="1" applyBorder="1" applyAlignment="1"/>
    <xf numFmtId="0" fontId="5" fillId="26" borderId="20" xfId="70" applyFill="1" applyBorder="1"/>
    <xf numFmtId="0" fontId="51" fillId="26" borderId="0" xfId="70" applyFont="1" applyFill="1" applyBorder="1" applyAlignment="1"/>
    <xf numFmtId="0" fontId="32" fillId="26" borderId="0" xfId="70" applyFont="1" applyFill="1" applyBorder="1"/>
    <xf numFmtId="0" fontId="19" fillId="26" borderId="0" xfId="70" applyFont="1" applyFill="1" applyBorder="1" applyAlignment="1">
      <alignment horizontal="left" wrapText="1"/>
    </xf>
    <xf numFmtId="0" fontId="8" fillId="26" borderId="0" xfId="70" applyFont="1" applyFill="1" applyBorder="1"/>
    <xf numFmtId="0" fontId="50" fillId="26" borderId="0" xfId="70" applyFont="1" applyFill="1" applyBorder="1"/>
    <xf numFmtId="0" fontId="14" fillId="26" borderId="0" xfId="70" applyFont="1" applyFill="1" applyBorder="1" applyAlignment="1">
      <alignment horizontal="center"/>
    </xf>
    <xf numFmtId="0" fontId="14" fillId="26" borderId="0" xfId="70" applyFont="1" applyFill="1" applyBorder="1" applyAlignment="1"/>
    <xf numFmtId="0" fontId="21" fillId="26" borderId="0" xfId="70" applyFont="1" applyFill="1" applyBorder="1" applyAlignment="1">
      <alignment horizontal="left"/>
    </xf>
    <xf numFmtId="0" fontId="13" fillId="25" borderId="0" xfId="70" applyFont="1" applyFill="1"/>
    <xf numFmtId="0" fontId="13" fillId="26" borderId="20" xfId="70" applyFont="1" applyFill="1" applyBorder="1"/>
    <xf numFmtId="0" fontId="14" fillId="26" borderId="0" xfId="70" applyFont="1" applyFill="1" applyBorder="1" applyAlignment="1">
      <alignment horizontal="left" indent="1"/>
    </xf>
    <xf numFmtId="0" fontId="13" fillId="0" borderId="0" xfId="70" applyFont="1"/>
    <xf numFmtId="167" fontId="15" fillId="26" borderId="0" xfId="70" applyNumberFormat="1" applyFont="1" applyFill="1" applyBorder="1" applyAlignment="1">
      <alignment horizontal="center"/>
    </xf>
    <xf numFmtId="165" fontId="12" fillId="26" borderId="0" xfId="70" applyNumberFormat="1" applyFont="1" applyFill="1" applyBorder="1" applyAlignment="1">
      <alignment horizontal="center"/>
    </xf>
    <xf numFmtId="0" fontId="16" fillId="26" borderId="20" xfId="70" applyFont="1" applyFill="1" applyBorder="1"/>
    <xf numFmtId="0" fontId="15" fillId="26" borderId="20" xfId="70" applyFont="1" applyFill="1" applyBorder="1"/>
    <xf numFmtId="0" fontId="6" fillId="26" borderId="0" xfId="70" applyFont="1" applyFill="1" applyBorder="1" applyAlignment="1">
      <alignment horizontal="center" wrapText="1"/>
    </xf>
    <xf numFmtId="0" fontId="6" fillId="26" borderId="0" xfId="70" applyFont="1" applyFill="1" applyBorder="1"/>
    <xf numFmtId="0" fontId="12" fillId="26" borderId="0" xfId="70" applyFont="1" applyFill="1" applyBorder="1" applyAlignment="1">
      <alignment horizontal="left" indent="1"/>
    </xf>
    <xf numFmtId="0" fontId="6" fillId="26" borderId="20" xfId="70" applyFont="1" applyFill="1" applyBorder="1"/>
    <xf numFmtId="0" fontId="87" fillId="26" borderId="0" xfId="70" applyFont="1" applyFill="1" applyBorder="1" applyAlignment="1">
      <alignment horizontal="left"/>
    </xf>
    <xf numFmtId="0" fontId="12" fillId="25" borderId="23" xfId="70" applyFont="1" applyFill="1" applyBorder="1" applyAlignment="1">
      <alignment horizontal="left"/>
    </xf>
    <xf numFmtId="0" fontId="12" fillId="25" borderId="22" xfId="70" applyFont="1" applyFill="1" applyBorder="1" applyAlignment="1">
      <alignment horizontal="left"/>
    </xf>
    <xf numFmtId="0" fontId="8" fillId="25" borderId="0" xfId="70" applyFont="1" applyFill="1" applyBorder="1"/>
    <xf numFmtId="0" fontId="0" fillId="25" borderId="21" xfId="0" applyFill="1" applyBorder="1"/>
    <xf numFmtId="0" fontId="8" fillId="25" borderId="19" xfId="0" applyFont="1" applyFill="1" applyBorder="1"/>
    <xf numFmtId="0" fontId="0" fillId="26" borderId="0" xfId="0" applyFill="1" applyBorder="1" applyAlignment="1">
      <alignment vertical="justify" wrapText="1"/>
    </xf>
    <xf numFmtId="0" fontId="48" fillId="25" borderId="0" xfId="0" applyFont="1" applyFill="1"/>
    <xf numFmtId="0" fontId="48" fillId="25" borderId="0" xfId="0" applyFont="1" applyFill="1" applyBorder="1"/>
    <xf numFmtId="0" fontId="48" fillId="0" borderId="0" xfId="0" applyFont="1"/>
    <xf numFmtId="2" fontId="19" fillId="26" borderId="0" xfId="0" applyNumberFormat="1" applyFont="1" applyFill="1" applyBorder="1" applyAlignment="1">
      <alignment horizontal="right"/>
    </xf>
    <xf numFmtId="0" fontId="0" fillId="0" borderId="0" xfId="0" applyAlignment="1"/>
    <xf numFmtId="164" fontId="15" fillId="27" borderId="0" xfId="40" applyNumberFormat="1" applyFont="1" applyFill="1" applyBorder="1" applyAlignment="1">
      <alignment horizontal="center" wrapText="1"/>
    </xf>
    <xf numFmtId="49" fontId="45" fillId="24" borderId="0" xfId="40" applyNumberFormat="1" applyFont="1" applyFill="1" applyBorder="1" applyAlignment="1">
      <alignment horizontal="center" vertical="center" wrapText="1"/>
    </xf>
    <xf numFmtId="167" fontId="73" fillId="27" borderId="0" xfId="40" applyNumberFormat="1" applyFont="1" applyFill="1" applyBorder="1" applyAlignment="1">
      <alignment horizontal="right" wrapText="1" indent="1"/>
    </xf>
    <xf numFmtId="167" fontId="15" fillId="27" borderId="0" xfId="40" applyNumberFormat="1" applyFont="1" applyFill="1" applyBorder="1" applyAlignment="1">
      <alignment horizontal="right" wrapText="1" indent="1"/>
    </xf>
    <xf numFmtId="165" fontId="73" fillId="27" borderId="0" xfId="58" applyNumberFormat="1" applyFont="1" applyFill="1" applyBorder="1" applyAlignment="1">
      <alignment horizontal="right" wrapText="1" indent="1"/>
    </xf>
    <xf numFmtId="2" fontId="15" fillId="27" borderId="0" xfId="40" applyNumberFormat="1" applyFont="1" applyFill="1" applyBorder="1" applyAlignment="1">
      <alignment horizontal="right" wrapText="1" indent="1"/>
    </xf>
    <xf numFmtId="0" fontId="19" fillId="25" borderId="0" xfId="62" applyFont="1" applyFill="1" applyBorder="1" applyAlignment="1">
      <alignment horizontal="right"/>
    </xf>
    <xf numFmtId="0" fontId="5" fillId="25" borderId="0" xfId="62" applyFill="1" applyBorder="1" applyAlignment="1">
      <alignment vertical="top"/>
    </xf>
    <xf numFmtId="0" fontId="19" fillId="24" borderId="0" xfId="40" applyFont="1" applyFill="1" applyBorder="1" applyAlignment="1">
      <alignment vertical="top"/>
    </xf>
    <xf numFmtId="0" fontId="5" fillId="25" borderId="20" xfId="70" applyFill="1" applyBorder="1" applyAlignment="1">
      <alignment vertical="center"/>
    </xf>
    <xf numFmtId="0" fontId="14" fillId="25" borderId="0" xfId="70" applyFont="1" applyFill="1" applyBorder="1" applyAlignment="1">
      <alignment vertical="center"/>
    </xf>
    <xf numFmtId="0" fontId="14" fillId="25" borderId="0" xfId="62" applyFont="1" applyFill="1" applyBorder="1" applyAlignment="1">
      <alignment horizontal="left" indent="1"/>
    </xf>
    <xf numFmtId="167" fontId="15" fillId="27" borderId="0" xfId="40" applyNumberFormat="1" applyFont="1" applyFill="1" applyBorder="1" applyAlignment="1">
      <alignment horizontal="center" wrapText="1"/>
    </xf>
    <xf numFmtId="0" fontId="15" fillId="25" borderId="0" xfId="70" applyFont="1" applyFill="1" applyBorder="1" applyAlignment="1">
      <alignment horizontal="left"/>
    </xf>
    <xf numFmtId="0" fontId="5" fillId="26" borderId="0" xfId="70" applyFill="1"/>
    <xf numFmtId="0" fontId="19" fillId="25" borderId="0" xfId="70" applyFont="1" applyFill="1" applyBorder="1" applyAlignment="1">
      <alignment horizontal="right"/>
    </xf>
    <xf numFmtId="0" fontId="5" fillId="0" borderId="18" xfId="70" applyFill="1" applyBorder="1"/>
    <xf numFmtId="0" fontId="44" fillId="25" borderId="0" xfId="70" applyFont="1" applyFill="1" applyBorder="1" applyAlignment="1">
      <alignment horizontal="left"/>
    </xf>
    <xf numFmtId="0" fontId="5" fillId="0" borderId="0" xfId="70" applyAlignment="1">
      <alignment horizontal="center"/>
    </xf>
    <xf numFmtId="0" fontId="5" fillId="26" borderId="0" xfId="70" applyFill="1" applyBorder="1" applyAlignment="1">
      <alignment vertical="center"/>
    </xf>
    <xf numFmtId="3" fontId="15" fillId="25" borderId="0" xfId="70" applyNumberFormat="1" applyFont="1" applyFill="1" applyBorder="1" applyAlignment="1">
      <alignment horizontal="right"/>
    </xf>
    <xf numFmtId="0" fontId="6" fillId="25" borderId="0" xfId="70" applyFont="1" applyFill="1" applyAlignment="1">
      <alignment vertical="top"/>
    </xf>
    <xf numFmtId="0" fontId="6" fillId="25" borderId="20" xfId="70" applyFont="1" applyFill="1" applyBorder="1" applyAlignment="1">
      <alignment vertical="top"/>
    </xf>
    <xf numFmtId="0" fontId="6" fillId="0" borderId="0" xfId="70" applyFont="1" applyAlignment="1">
      <alignment vertical="top"/>
    </xf>
    <xf numFmtId="0" fontId="6" fillId="25" borderId="0" xfId="70" applyFont="1" applyFill="1" applyBorder="1" applyAlignment="1">
      <alignment horizontal="center"/>
    </xf>
    <xf numFmtId="0" fontId="8" fillId="25" borderId="0" xfId="70" applyFont="1" applyFill="1" applyBorder="1" applyAlignment="1">
      <alignment vertical="top"/>
    </xf>
    <xf numFmtId="0" fontId="17" fillId="29" borderId="20" xfId="70" applyFont="1" applyFill="1" applyBorder="1" applyAlignment="1">
      <alignment horizontal="center" vertical="center"/>
    </xf>
    <xf numFmtId="0" fontId="5" fillId="0" borderId="0" xfId="70" applyFill="1" applyAlignment="1">
      <alignment vertical="top"/>
    </xf>
    <xf numFmtId="0" fontId="5" fillId="0" borderId="0" xfId="70" applyFill="1" applyBorder="1" applyAlignment="1">
      <alignment vertical="top"/>
    </xf>
    <xf numFmtId="0" fontId="32" fillId="0" borderId="0" xfId="70" applyFont="1" applyFill="1" applyBorder="1"/>
    <xf numFmtId="0" fontId="8" fillId="0" borderId="0" xfId="70" applyFont="1" applyFill="1" applyBorder="1" applyAlignment="1">
      <alignment vertical="top"/>
    </xf>
    <xf numFmtId="0" fontId="96" fillId="35" borderId="0" xfId="68" applyFill="1" applyBorder="1" applyAlignment="1" applyProtection="1"/>
    <xf numFmtId="0" fontId="32" fillId="25" borderId="0" xfId="70" applyFont="1" applyFill="1" applyBorder="1" applyAlignment="1">
      <alignment vertical="top"/>
    </xf>
    <xf numFmtId="0" fontId="15" fillId="25" borderId="0" xfId="70" applyFont="1" applyFill="1" applyBorder="1" applyAlignment="1">
      <alignment vertical="top"/>
    </xf>
    <xf numFmtId="0" fontId="14" fillId="25" borderId="0" xfId="62" applyFont="1" applyFill="1" applyBorder="1" applyAlignment="1">
      <alignment horizontal="left" indent="1"/>
    </xf>
    <xf numFmtId="0" fontId="12" fillId="25" borderId="22" xfId="62" applyFont="1" applyFill="1" applyBorder="1" applyAlignment="1">
      <alignment horizontal="left"/>
    </xf>
    <xf numFmtId="0" fontId="52" fillId="25" borderId="19" xfId="0" applyFont="1" applyFill="1" applyBorder="1"/>
    <xf numFmtId="0" fontId="8" fillId="25" borderId="19" xfId="0" applyFont="1" applyFill="1" applyBorder="1" applyAlignment="1"/>
    <xf numFmtId="0" fontId="5" fillId="0" borderId="0" xfId="62" applyFill="1" applyBorder="1"/>
    <xf numFmtId="3" fontId="5" fillId="25" borderId="0" xfId="70" applyNumberFormat="1" applyFill="1"/>
    <xf numFmtId="0" fontId="14" fillId="25" borderId="18" xfId="70" applyFont="1" applyFill="1" applyBorder="1" applyAlignment="1"/>
    <xf numFmtId="167" fontId="70" fillId="26" borderId="0" xfId="62" applyNumberFormat="1" applyFont="1" applyFill="1" applyBorder="1" applyAlignment="1">
      <alignment horizontal="center"/>
    </xf>
    <xf numFmtId="167" fontId="15" fillId="26" borderId="0" xfId="62" applyNumberFormat="1" applyFont="1" applyFill="1" applyBorder="1" applyAlignment="1">
      <alignment horizontal="center"/>
    </xf>
    <xf numFmtId="164" fontId="54" fillId="26" borderId="0" xfId="40" applyNumberFormat="1" applyFont="1" applyFill="1" applyBorder="1" applyAlignment="1">
      <alignment horizontal="center" wrapText="1"/>
    </xf>
    <xf numFmtId="165" fontId="91" fillId="26" borderId="0" xfId="70" applyNumberFormat="1" applyFont="1" applyFill="1" applyBorder="1"/>
    <xf numFmtId="0" fontId="12" fillId="26" borderId="0" xfId="62" applyFont="1" applyFill="1" applyBorder="1" applyAlignment="1">
      <alignment horizontal="left" indent="1"/>
    </xf>
    <xf numFmtId="0" fontId="12" fillId="26" borderId="0" xfId="62" applyFont="1" applyFill="1" applyBorder="1" applyAlignment="1"/>
    <xf numFmtId="0" fontId="71" fillId="26" borderId="0" xfId="62" applyFont="1" applyFill="1" applyBorder="1" applyAlignment="1">
      <alignment horizontal="left" indent="1"/>
    </xf>
    <xf numFmtId="0" fontId="12" fillId="26" borderId="36" xfId="62" applyFont="1" applyFill="1" applyBorder="1" applyAlignment="1">
      <alignment horizontal="left" indent="1"/>
    </xf>
    <xf numFmtId="0" fontId="12" fillId="26" borderId="36" xfId="62" applyFont="1" applyFill="1" applyBorder="1" applyAlignment="1"/>
    <xf numFmtId="165" fontId="15" fillId="26" borderId="0" xfId="70" applyNumberFormat="1" applyFont="1" applyFill="1" applyBorder="1" applyAlignment="1">
      <alignment horizontal="center"/>
    </xf>
    <xf numFmtId="0" fontId="5" fillId="25" borderId="19" xfId="70" applyFill="1" applyBorder="1"/>
    <xf numFmtId="0" fontId="78" fillId="26" borderId="15" xfId="70" applyFont="1" applyFill="1" applyBorder="1" applyAlignment="1">
      <alignment vertical="center"/>
    </xf>
    <xf numFmtId="0" fontId="101" fillId="26" borderId="16" xfId="70" applyFont="1" applyFill="1" applyBorder="1" applyAlignment="1">
      <alignment vertical="center"/>
    </xf>
    <xf numFmtId="0" fontId="101" fillId="26" borderId="17" xfId="70" applyFont="1" applyFill="1" applyBorder="1" applyAlignment="1">
      <alignment vertical="center"/>
    </xf>
    <xf numFmtId="0" fontId="59" fillId="25" borderId="0" xfId="70" applyFont="1" applyFill="1"/>
    <xf numFmtId="0" fontId="59" fillId="25" borderId="0" xfId="70" applyFont="1" applyFill="1" applyBorder="1"/>
    <xf numFmtId="0" fontId="62" fillId="25" borderId="19" xfId="70" applyFont="1" applyFill="1" applyBorder="1"/>
    <xf numFmtId="0" fontId="59" fillId="0" borderId="0" xfId="70" applyFont="1"/>
    <xf numFmtId="0" fontId="60" fillId="0" borderId="0" xfId="70" applyFont="1"/>
    <xf numFmtId="0" fontId="60" fillId="25" borderId="0" xfId="70" applyFont="1" applyFill="1"/>
    <xf numFmtId="0" fontId="60" fillId="25" borderId="0" xfId="70" applyFont="1" applyFill="1" applyBorder="1"/>
    <xf numFmtId="0" fontId="66" fillId="25" borderId="19" xfId="70" applyFont="1" applyFill="1" applyBorder="1"/>
    <xf numFmtId="0" fontId="60" fillId="26" borderId="0" xfId="70" applyFont="1" applyFill="1"/>
    <xf numFmtId="0" fontId="8" fillId="25" borderId="0" xfId="70" applyFont="1" applyFill="1" applyBorder="1" applyAlignment="1">
      <alignment vertical="center"/>
    </xf>
    <xf numFmtId="0" fontId="5" fillId="0" borderId="0" xfId="70" applyBorder="1" applyAlignment="1">
      <alignment vertical="center"/>
    </xf>
    <xf numFmtId="0" fontId="17" fillId="30" borderId="19" xfId="70" applyFont="1" applyFill="1" applyBorder="1" applyAlignment="1">
      <alignment horizontal="center" vertical="center"/>
    </xf>
    <xf numFmtId="3" fontId="6" fillId="25" borderId="22" xfId="70" applyNumberFormat="1" applyFont="1" applyFill="1" applyBorder="1" applyAlignment="1">
      <alignment horizontal="center"/>
    </xf>
    <xf numFmtId="0" fontId="6" fillId="25" borderId="22" xfId="70" applyFont="1" applyFill="1" applyBorder="1" applyAlignment="1">
      <alignment horizontal="center"/>
    </xf>
    <xf numFmtId="3" fontId="6" fillId="25" borderId="0" xfId="70" applyNumberFormat="1" applyFont="1" applyFill="1" applyBorder="1" applyAlignment="1">
      <alignment horizontal="center"/>
    </xf>
    <xf numFmtId="0" fontId="18" fillId="26" borderId="16" xfId="70" applyFont="1" applyFill="1" applyBorder="1" applyAlignment="1">
      <alignment vertical="center"/>
    </xf>
    <xf numFmtId="0" fontId="54" fillId="26" borderId="16" xfId="70" applyFont="1" applyFill="1" applyBorder="1" applyAlignment="1">
      <alignment horizontal="center" vertical="center"/>
    </xf>
    <xf numFmtId="0" fontId="54" fillId="26" borderId="17" xfId="70" applyFont="1" applyFill="1" applyBorder="1" applyAlignment="1">
      <alignment horizontal="center" vertical="center"/>
    </xf>
    <xf numFmtId="0" fontId="18" fillId="25" borderId="0" xfId="70" applyFont="1" applyFill="1" applyBorder="1" applyAlignment="1">
      <alignment vertical="center"/>
    </xf>
    <xf numFmtId="0" fontId="54" fillId="25" borderId="0" xfId="70" applyFont="1" applyFill="1" applyBorder="1" applyAlignment="1">
      <alignment horizontal="center" vertical="center"/>
    </xf>
    <xf numFmtId="0" fontId="74" fillId="25" borderId="0" xfId="70" applyFont="1" applyFill="1"/>
    <xf numFmtId="0" fontId="74" fillId="0" borderId="0" xfId="70" applyFont="1" applyFill="1"/>
    <xf numFmtId="165" fontId="76" fillId="26" borderId="0" xfId="70" applyNumberFormat="1" applyFont="1" applyFill="1" applyBorder="1" applyAlignment="1">
      <alignment horizontal="right" vertical="center"/>
    </xf>
    <xf numFmtId="165" fontId="15" fillId="26" borderId="0" xfId="70" applyNumberFormat="1" applyFont="1" applyFill="1" applyBorder="1" applyAlignment="1">
      <alignment horizontal="right" vertical="center"/>
    </xf>
    <xf numFmtId="165" fontId="6" fillId="25" borderId="0" xfId="70" applyNumberFormat="1" applyFont="1" applyFill="1" applyBorder="1" applyAlignment="1">
      <alignment horizontal="right" vertical="center"/>
    </xf>
    <xf numFmtId="0" fontId="73" fillId="25" borderId="0" xfId="70" applyFont="1" applyFill="1" applyBorder="1" applyAlignment="1">
      <alignment horizontal="center" vertical="center"/>
    </xf>
    <xf numFmtId="165" fontId="76" fillId="25" borderId="0" xfId="70" applyNumberFormat="1" applyFont="1" applyFill="1" applyBorder="1" applyAlignment="1">
      <alignment horizontal="center" vertical="center"/>
    </xf>
    <xf numFmtId="165" fontId="73" fillId="26" borderId="0" xfId="70" applyNumberFormat="1" applyFont="1" applyFill="1" applyBorder="1" applyAlignment="1">
      <alignment horizontal="right" vertical="center" wrapText="1"/>
    </xf>
    <xf numFmtId="0" fontId="77" fillId="25" borderId="0" xfId="70" applyFont="1" applyFill="1" applyAlignment="1">
      <alignment vertical="center"/>
    </xf>
    <xf numFmtId="0" fontId="77" fillId="25" borderId="20" xfId="70" applyFont="1" applyFill="1" applyBorder="1" applyAlignment="1">
      <alignment vertical="center"/>
    </xf>
    <xf numFmtId="0" fontId="77" fillId="0" borderId="0" xfId="70" applyFont="1" applyFill="1" applyBorder="1" applyAlignment="1">
      <alignment vertical="center"/>
    </xf>
    <xf numFmtId="165" fontId="73" fillId="26" borderId="0" xfId="70" applyNumberFormat="1" applyFont="1" applyFill="1" applyBorder="1" applyAlignment="1">
      <alignment horizontal="right" vertical="center"/>
    </xf>
    <xf numFmtId="0" fontId="77" fillId="0" borderId="0" xfId="70" applyFont="1" applyFill="1" applyAlignment="1">
      <alignment vertical="center"/>
    </xf>
    <xf numFmtId="49" fontId="15" fillId="25" borderId="0" xfId="70" applyNumberFormat="1" applyFont="1" applyFill="1" applyBorder="1" applyAlignment="1">
      <alignment horizontal="left" indent="1"/>
    </xf>
    <xf numFmtId="165" fontId="6" fillId="25" borderId="0" xfId="70" applyNumberFormat="1" applyFont="1" applyFill="1" applyBorder="1" applyAlignment="1">
      <alignment horizontal="center" vertical="center"/>
    </xf>
    <xf numFmtId="49" fontId="76" fillId="25" borderId="0" xfId="70" applyNumberFormat="1" applyFont="1" applyFill="1" applyBorder="1" applyAlignment="1">
      <alignment horizontal="left" indent="1"/>
    </xf>
    <xf numFmtId="0" fontId="27" fillId="25" borderId="0" xfId="70" applyFont="1" applyFill="1"/>
    <xf numFmtId="0" fontId="27" fillId="25" borderId="20" xfId="70" applyFont="1" applyFill="1" applyBorder="1"/>
    <xf numFmtId="49" fontId="14" fillId="25" borderId="0" xfId="70" applyNumberFormat="1" applyFont="1" applyFill="1" applyBorder="1" applyAlignment="1">
      <alignment horizontal="left" indent="1"/>
    </xf>
    <xf numFmtId="0" fontId="27" fillId="0" borderId="0" xfId="70" applyFont="1" applyFill="1"/>
    <xf numFmtId="0" fontId="73" fillId="25" borderId="0" xfId="70" applyFont="1" applyFill="1"/>
    <xf numFmtId="0" fontId="73" fillId="25" borderId="20" xfId="70" applyFont="1" applyFill="1" applyBorder="1"/>
    <xf numFmtId="49" fontId="73" fillId="25" borderId="0" xfId="70" applyNumberFormat="1" applyFont="1" applyFill="1" applyBorder="1" applyAlignment="1">
      <alignment horizontal="left" indent="1"/>
    </xf>
    <xf numFmtId="0" fontId="73" fillId="0" borderId="0" xfId="70" applyFont="1" applyFill="1"/>
    <xf numFmtId="0" fontId="59" fillId="25" borderId="20" xfId="70" applyFont="1" applyFill="1" applyBorder="1"/>
    <xf numFmtId="0" fontId="58" fillId="25" borderId="0" xfId="70" applyFont="1" applyFill="1" applyBorder="1" applyAlignment="1">
      <alignment horizontal="left"/>
    </xf>
    <xf numFmtId="0" fontId="58" fillId="25" borderId="0" xfId="70" applyFont="1" applyFill="1" applyBorder="1" applyAlignment="1">
      <alignment horizontal="justify" vertical="center"/>
    </xf>
    <xf numFmtId="165" fontId="58" fillId="25" borderId="0" xfId="70" applyNumberFormat="1" applyFont="1" applyFill="1" applyBorder="1" applyAlignment="1">
      <alignment horizontal="center" vertical="center"/>
    </xf>
    <xf numFmtId="165" fontId="58" fillId="25" borderId="0" xfId="70" applyNumberFormat="1" applyFont="1" applyFill="1" applyBorder="1" applyAlignment="1">
      <alignment horizontal="right" vertical="center" wrapText="1"/>
    </xf>
    <xf numFmtId="0" fontId="17" fillId="30" borderId="20" xfId="70" applyFont="1" applyFill="1" applyBorder="1" applyAlignment="1">
      <alignment horizontal="center" vertical="center"/>
    </xf>
    <xf numFmtId="49" fontId="6" fillId="25" borderId="0" xfId="70" applyNumberFormat="1" applyFont="1" applyFill="1" applyBorder="1" applyAlignment="1">
      <alignment horizontal="center"/>
    </xf>
    <xf numFmtId="49" fontId="15" fillId="25" borderId="0" xfId="70" applyNumberFormat="1" applyFont="1" applyFill="1" applyBorder="1" applyAlignment="1">
      <alignment horizontal="center"/>
    </xf>
    <xf numFmtId="0" fontId="15" fillId="25" borderId="0" xfId="70" applyNumberFormat="1" applyFont="1" applyFill="1" applyBorder="1" applyAlignment="1">
      <alignment horizontal="center"/>
    </xf>
    <xf numFmtId="3" fontId="5" fillId="0" borderId="0" xfId="70" applyNumberFormat="1" applyAlignment="1">
      <alignment horizontal="center"/>
    </xf>
    <xf numFmtId="0" fontId="73" fillId="25" borderId="0" xfId="70" applyFont="1" applyFill="1" applyBorder="1" applyAlignment="1">
      <alignment horizontal="left"/>
    </xf>
    <xf numFmtId="0" fontId="33" fillId="25" borderId="0" xfId="70" applyFont="1" applyFill="1" applyAlignment="1">
      <alignment vertical="center"/>
    </xf>
    <xf numFmtId="0" fontId="33" fillId="25" borderId="20" xfId="70" applyFont="1" applyFill="1" applyBorder="1" applyAlignment="1">
      <alignment vertical="center"/>
    </xf>
    <xf numFmtId="0" fontId="73" fillId="25" borderId="0" xfId="70" applyFont="1" applyFill="1" applyBorder="1" applyAlignment="1">
      <alignment horizontal="left" vertical="center"/>
    </xf>
    <xf numFmtId="0" fontId="82" fillId="25" borderId="0" xfId="70" applyFont="1" applyFill="1" applyBorder="1" applyAlignment="1">
      <alignment horizontal="left" vertical="center"/>
    </xf>
    <xf numFmtId="0" fontId="33" fillId="0" borderId="0" xfId="70" applyFont="1" applyAlignment="1">
      <alignment vertical="center"/>
    </xf>
    <xf numFmtId="0" fontId="33" fillId="26" borderId="0" xfId="70" applyFont="1" applyFill="1" applyBorder="1" applyAlignment="1">
      <alignment vertical="center"/>
    </xf>
    <xf numFmtId="0" fontId="35" fillId="26" borderId="0" xfId="70" applyFont="1" applyFill="1" applyBorder="1" applyAlignment="1">
      <alignment vertical="center"/>
    </xf>
    <xf numFmtId="0" fontId="33" fillId="0" borderId="0" xfId="70" applyFont="1" applyBorder="1" applyAlignment="1">
      <alignment vertical="center"/>
    </xf>
    <xf numFmtId="164" fontId="5" fillId="26" borderId="0" xfId="70" applyNumberFormat="1" applyFill="1" applyBorder="1"/>
    <xf numFmtId="0" fontId="16" fillId="25" borderId="0" xfId="70" applyFont="1" applyFill="1" applyBorder="1" applyAlignment="1">
      <alignment vertical="center"/>
    </xf>
    <xf numFmtId="0" fontId="7" fillId="25" borderId="0" xfId="70" applyFont="1" applyFill="1" applyBorder="1" applyAlignment="1">
      <alignment vertical="center"/>
    </xf>
    <xf numFmtId="0" fontId="33" fillId="25" borderId="20" xfId="70" applyFont="1" applyFill="1" applyBorder="1"/>
    <xf numFmtId="0" fontId="35" fillId="25" borderId="0" xfId="70" applyFont="1" applyFill="1" applyBorder="1"/>
    <xf numFmtId="3" fontId="15" fillId="25" borderId="0" xfId="70" applyNumberFormat="1" applyFont="1" applyFill="1" applyBorder="1"/>
    <xf numFmtId="0" fontId="12" fillId="25" borderId="0" xfId="70" applyFont="1" applyFill="1" applyAlignment="1"/>
    <xf numFmtId="0" fontId="12" fillId="25" borderId="20" xfId="70" applyFont="1" applyFill="1" applyBorder="1" applyAlignment="1"/>
    <xf numFmtId="0" fontId="12" fillId="0" borderId="0" xfId="70" applyFont="1" applyAlignment="1"/>
    <xf numFmtId="3" fontId="6" fillId="25" borderId="0" xfId="70" applyNumberFormat="1" applyFont="1" applyFill="1" applyBorder="1"/>
    <xf numFmtId="0" fontId="5" fillId="0" borderId="20" xfId="70" applyBorder="1"/>
    <xf numFmtId="0" fontId="19" fillId="25" borderId="0" xfId="70" applyFont="1" applyFill="1" applyBorder="1" applyAlignment="1">
      <alignment vertical="center"/>
    </xf>
    <xf numFmtId="0" fontId="15" fillId="25" borderId="0" xfId="70" applyFont="1" applyFill="1" applyBorder="1" applyAlignment="1">
      <alignment horizontal="left" vertical="center"/>
    </xf>
    <xf numFmtId="0" fontId="17" fillId="38" borderId="20" xfId="70" applyFont="1" applyFill="1" applyBorder="1" applyAlignment="1">
      <alignment horizontal="center" vertical="center"/>
    </xf>
    <xf numFmtId="0" fontId="14" fillId="24" borderId="0" xfId="40" applyFont="1" applyFill="1" applyBorder="1" applyAlignment="1">
      <alignment horizontal="left" indent="2"/>
    </xf>
    <xf numFmtId="0" fontId="14" fillId="25" borderId="18" xfId="70" applyFont="1" applyFill="1" applyBorder="1" applyAlignment="1">
      <alignment horizontal="right"/>
    </xf>
    <xf numFmtId="0" fontId="82" fillId="26" borderId="0" xfId="70" applyFont="1" applyFill="1" applyBorder="1" applyAlignment="1">
      <alignment horizontal="left"/>
    </xf>
    <xf numFmtId="0" fontId="32" fillId="24" borderId="0" xfId="40" applyFont="1" applyFill="1" applyBorder="1" applyAlignment="1">
      <alignment horizontal="left" vertical="top" wrapText="1"/>
    </xf>
    <xf numFmtId="3" fontId="82" fillId="26" borderId="0" xfId="70" applyNumberFormat="1" applyFont="1" applyFill="1" applyBorder="1" applyAlignment="1">
      <alignment horizontal="left"/>
    </xf>
    <xf numFmtId="49" fontId="15" fillId="25" borderId="0" xfId="70" applyNumberFormat="1" applyFont="1" applyFill="1" applyBorder="1" applyAlignment="1">
      <alignment horizontal="left"/>
    </xf>
    <xf numFmtId="3" fontId="5" fillId="0" borderId="0" xfId="70" applyNumberFormat="1" applyFill="1" applyAlignment="1">
      <alignment horizontal="center"/>
    </xf>
    <xf numFmtId="3" fontId="14" fillId="26" borderId="0" xfId="40" applyNumberFormat="1" applyFont="1" applyFill="1" applyBorder="1" applyAlignment="1">
      <alignment horizontal="right" wrapText="1"/>
    </xf>
    <xf numFmtId="3" fontId="12" fillId="26" borderId="10" xfId="70" applyNumberFormat="1" applyFont="1" applyFill="1" applyBorder="1" applyAlignment="1">
      <alignment horizontal="center"/>
    </xf>
    <xf numFmtId="3" fontId="5" fillId="26" borderId="0" xfId="70" applyNumberFormat="1" applyFill="1" applyBorder="1" applyAlignment="1">
      <alignment horizontal="center"/>
    </xf>
    <xf numFmtId="164" fontId="73" fillId="26" borderId="0" xfId="40" applyNumberFormat="1" applyFont="1" applyFill="1" applyBorder="1" applyAlignment="1">
      <alignment horizontal="right" indent="1"/>
    </xf>
    <xf numFmtId="0" fontId="74" fillId="26" borderId="0" xfId="70" applyFont="1" applyFill="1"/>
    <xf numFmtId="165" fontId="74" fillId="26" borderId="0" xfId="70" applyNumberFormat="1" applyFont="1" applyFill="1" applyBorder="1" applyAlignment="1">
      <alignment horizontal="center" vertical="center"/>
    </xf>
    <xf numFmtId="165" fontId="5" fillId="26" borderId="0" xfId="70" applyNumberFormat="1" applyFont="1" applyFill="1" applyBorder="1" applyAlignment="1">
      <alignment horizontal="center" vertical="center"/>
    </xf>
    <xf numFmtId="0" fontId="77" fillId="26" borderId="0" xfId="70" applyFont="1" applyFill="1" applyAlignment="1">
      <alignment vertical="center"/>
    </xf>
    <xf numFmtId="165" fontId="27" fillId="26" borderId="0" xfId="70" applyNumberFormat="1" applyFont="1" applyFill="1" applyBorder="1" applyAlignment="1">
      <alignment horizontal="center" vertical="center"/>
    </xf>
    <xf numFmtId="165" fontId="73" fillId="26" borderId="0" xfId="70" applyNumberFormat="1" applyFont="1" applyFill="1" applyBorder="1" applyAlignment="1">
      <alignment horizontal="center" vertical="center"/>
    </xf>
    <xf numFmtId="0" fontId="15" fillId="26" borderId="0" xfId="70" applyNumberFormat="1" applyFont="1" applyFill="1" applyBorder="1" applyAlignment="1">
      <alignment horizontal="right"/>
    </xf>
    <xf numFmtId="164" fontId="5" fillId="0" borderId="0" xfId="70" applyNumberFormat="1"/>
    <xf numFmtId="0" fontId="14" fillId="25" borderId="59" xfId="62" applyFont="1" applyFill="1" applyBorder="1" applyAlignment="1">
      <alignment horizontal="center"/>
    </xf>
    <xf numFmtId="0" fontId="14" fillId="25" borderId="60" xfId="62" applyFont="1" applyFill="1" applyBorder="1" applyAlignment="1">
      <alignment horizontal="center"/>
    </xf>
    <xf numFmtId="0" fontId="15" fillId="25" borderId="0" xfId="0" applyFont="1" applyFill="1" applyBorder="1" applyAlignment="1">
      <alignment horizontal="left"/>
    </xf>
    <xf numFmtId="0" fontId="19" fillId="25" borderId="0" xfId="0" applyFont="1" applyFill="1" applyBorder="1" applyAlignment="1">
      <alignment horizontal="right"/>
    </xf>
    <xf numFmtId="0" fontId="14" fillId="25" borderId="11" xfId="0" applyFont="1" applyFill="1" applyBorder="1" applyAlignment="1">
      <alignment horizontal="center"/>
    </xf>
    <xf numFmtId="0" fontId="8" fillId="25" borderId="0" xfId="0" applyFont="1" applyFill="1" applyBorder="1"/>
    <xf numFmtId="0" fontId="13" fillId="25" borderId="0" xfId="0" applyFont="1" applyFill="1" applyBorder="1"/>
    <xf numFmtId="0" fontId="27" fillId="26" borderId="0" xfId="62" applyFont="1" applyFill="1" applyBorder="1"/>
    <xf numFmtId="3" fontId="15" fillId="26" borderId="0" xfId="62" applyNumberFormat="1" applyFont="1" applyFill="1" applyBorder="1" applyAlignment="1">
      <alignment horizontal="right" indent="2"/>
    </xf>
    <xf numFmtId="0" fontId="59" fillId="26" borderId="0" xfId="62" applyFont="1" applyFill="1" applyBorder="1" applyAlignment="1"/>
    <xf numFmtId="0" fontId="16" fillId="26" borderId="0" xfId="62" applyFont="1" applyFill="1" applyBorder="1"/>
    <xf numFmtId="0" fontId="19" fillId="26" borderId="0" xfId="70" applyFont="1" applyFill="1" applyBorder="1" applyAlignment="1">
      <alignment horizontal="left"/>
    </xf>
    <xf numFmtId="0" fontId="73" fillId="25" borderId="0" xfId="70" applyFont="1" applyFill="1" applyBorder="1" applyAlignment="1"/>
    <xf numFmtId="167" fontId="33" fillId="0" borderId="0" xfId="70" applyNumberFormat="1" applyFont="1" applyBorder="1" applyAlignment="1">
      <alignment vertical="center"/>
    </xf>
    <xf numFmtId="0" fontId="73" fillId="25" borderId="20" xfId="70" applyFont="1" applyFill="1" applyBorder="1" applyAlignment="1">
      <alignment horizontal="left" indent="1"/>
    </xf>
    <xf numFmtId="0" fontId="5" fillId="44" borderId="0" xfId="70" applyFill="1" applyBorder="1"/>
    <xf numFmtId="0" fontId="15" fillId="44" borderId="0" xfId="70" applyFont="1" applyFill="1" applyBorder="1"/>
    <xf numFmtId="164" fontId="15" fillId="45" borderId="0" xfId="40" applyNumberFormat="1" applyFont="1" applyFill="1" applyBorder="1" applyAlignment="1">
      <alignment horizontal="center" wrapText="1"/>
    </xf>
    <xf numFmtId="0" fontId="8" fillId="44" borderId="0" xfId="70" applyFont="1" applyFill="1" applyBorder="1"/>
    <xf numFmtId="0" fontId="5" fillId="35" borderId="0" xfId="70" applyFill="1" applyBorder="1"/>
    <xf numFmtId="164" fontId="5" fillId="35" borderId="0" xfId="70" applyNumberFormat="1" applyFill="1" applyBorder="1"/>
    <xf numFmtId="0" fontId="19" fillId="35" borderId="0" xfId="70" applyFont="1" applyFill="1" applyBorder="1" applyAlignment="1">
      <alignment horizontal="right"/>
    </xf>
    <xf numFmtId="0" fontId="8" fillId="35" borderId="0" xfId="70" applyFont="1" applyFill="1" applyBorder="1"/>
    <xf numFmtId="0" fontId="107" fillId="0" borderId="0" xfId="70" applyFont="1" applyBorder="1" applyAlignment="1">
      <alignment vertical="center"/>
    </xf>
    <xf numFmtId="0" fontId="107" fillId="0" borderId="0" xfId="70" applyFont="1" applyBorder="1"/>
    <xf numFmtId="0" fontId="108" fillId="0" borderId="0" xfId="70" applyFont="1" applyBorder="1" applyAlignment="1">
      <alignment wrapText="1"/>
    </xf>
    <xf numFmtId="0" fontId="107" fillId="0" borderId="0" xfId="70" applyFont="1"/>
    <xf numFmtId="167" fontId="107" fillId="0" borderId="0" xfId="70" applyNumberFormat="1" applyFont="1" applyBorder="1" applyAlignment="1">
      <alignment vertical="center"/>
    </xf>
    <xf numFmtId="165" fontId="107" fillId="0" borderId="0" xfId="70" applyNumberFormat="1" applyFont="1" applyBorder="1" applyAlignment="1">
      <alignment vertical="center"/>
    </xf>
    <xf numFmtId="0" fontId="5" fillId="0" borderId="0" xfId="70" applyFill="1" applyAlignment="1">
      <alignment vertical="center"/>
    </xf>
    <xf numFmtId="0" fontId="5" fillId="0" borderId="20" xfId="70" applyFill="1" applyBorder="1" applyAlignment="1">
      <alignment vertical="center"/>
    </xf>
    <xf numFmtId="0" fontId="5" fillId="0" borderId="0" xfId="70" applyFill="1" applyBorder="1" applyAlignment="1">
      <alignment vertical="center"/>
    </xf>
    <xf numFmtId="0" fontId="107" fillId="0" borderId="0" xfId="70" applyFont="1" applyFill="1" applyBorder="1" applyAlignment="1">
      <alignment vertical="center"/>
    </xf>
    <xf numFmtId="0" fontId="5" fillId="26" borderId="0" xfId="70" applyFill="1" applyAlignment="1">
      <alignment vertical="center"/>
    </xf>
    <xf numFmtId="0" fontId="14" fillId="26" borderId="11" xfId="62" applyFont="1" applyFill="1" applyBorder="1" applyAlignment="1">
      <alignment horizontal="center" vertical="center"/>
    </xf>
    <xf numFmtId="0" fontId="33" fillId="0" borderId="0" xfId="70" applyFont="1" applyFill="1"/>
    <xf numFmtId="0" fontId="109" fillId="46" borderId="0" xfId="70" applyFont="1" applyFill="1" applyBorder="1"/>
    <xf numFmtId="0" fontId="109" fillId="46" borderId="0" xfId="70" applyFont="1" applyFill="1" applyBorder="1" applyAlignment="1">
      <alignment vertical="center"/>
    </xf>
    <xf numFmtId="167" fontId="73" fillId="26" borderId="0" xfId="59" applyNumberFormat="1" applyFont="1" applyFill="1" applyBorder="1" applyAlignment="1">
      <alignment horizontal="right"/>
    </xf>
    <xf numFmtId="167" fontId="15" fillId="26" borderId="0" xfId="59" applyNumberFormat="1" applyFont="1" applyFill="1" applyBorder="1" applyAlignment="1">
      <alignment horizontal="right"/>
    </xf>
    <xf numFmtId="167" fontId="15" fillId="26" borderId="0" xfId="59" applyNumberFormat="1" applyFont="1" applyFill="1" applyBorder="1" applyAlignment="1">
      <alignment horizontal="right" indent="1"/>
    </xf>
    <xf numFmtId="0" fontId="14" fillId="25" borderId="11" xfId="70" applyFont="1" applyFill="1" applyBorder="1" applyAlignment="1">
      <alignment horizontal="center"/>
    </xf>
    <xf numFmtId="2" fontId="12" fillId="26" borderId="0" xfId="62" applyNumberFormat="1" applyFont="1" applyFill="1" applyBorder="1" applyAlignment="1">
      <alignment horizontal="left" indent="1"/>
    </xf>
    <xf numFmtId="0" fontId="19" fillId="25" borderId="0" xfId="70" applyFont="1" applyFill="1" applyBorder="1" applyAlignment="1">
      <alignment horizontal="right"/>
    </xf>
    <xf numFmtId="0" fontId="5" fillId="25" borderId="20" xfId="70" applyFill="1" applyBorder="1" applyAlignment="1"/>
    <xf numFmtId="0" fontId="15" fillId="24" borderId="0" xfId="61" applyFont="1" applyFill="1" applyBorder="1" applyAlignment="1">
      <alignment horizontal="left"/>
    </xf>
    <xf numFmtId="0" fontId="97" fillId="27" borderId="0" xfId="61" applyFont="1" applyFill="1" applyBorder="1" applyAlignment="1">
      <alignment horizontal="left"/>
    </xf>
    <xf numFmtId="0" fontId="15" fillId="24" borderId="0" xfId="61" applyFont="1" applyFill="1" applyBorder="1" applyAlignment="1"/>
    <xf numFmtId="0" fontId="14" fillId="24" borderId="0" xfId="40" applyFont="1" applyFill="1" applyBorder="1" applyAlignment="1" applyProtection="1">
      <alignment horizontal="left" indent="1"/>
    </xf>
    <xf numFmtId="0" fontId="19" fillId="24" borderId="0" xfId="40" applyFont="1" applyFill="1" applyBorder="1" applyAlignment="1" applyProtection="1">
      <alignment horizontal="left" indent="1"/>
    </xf>
    <xf numFmtId="168" fontId="15" fillId="24" borderId="0" xfId="40" applyNumberFormat="1" applyFont="1" applyFill="1" applyBorder="1" applyAlignment="1" applyProtection="1">
      <alignment horizontal="right" wrapText="1"/>
    </xf>
    <xf numFmtId="0" fontId="14" fillId="24" borderId="0" xfId="40" applyFont="1" applyFill="1" applyBorder="1" applyProtection="1"/>
    <xf numFmtId="0" fontId="15" fillId="24" borderId="0" xfId="40" applyFont="1" applyFill="1" applyBorder="1" applyProtection="1"/>
    <xf numFmtId="0" fontId="73" fillId="24" borderId="0" xfId="40" applyFont="1" applyFill="1" applyBorder="1" applyProtection="1"/>
    <xf numFmtId="0" fontId="14" fillId="24" borderId="0" xfId="40" applyFont="1" applyFill="1" applyBorder="1" applyAlignment="1" applyProtection="1">
      <alignment horizontal="left"/>
    </xf>
    <xf numFmtId="0" fontId="73" fillId="44" borderId="0" xfId="70" applyFont="1" applyFill="1" applyBorder="1" applyAlignment="1">
      <alignment horizontal="right"/>
    </xf>
    <xf numFmtId="167" fontId="73" fillId="25" borderId="0" xfId="59" applyNumberFormat="1" applyFont="1" applyFill="1" applyBorder="1" applyAlignment="1">
      <alignment horizontal="right" indent="1"/>
    </xf>
    <xf numFmtId="170" fontId="14" fillId="25" borderId="11" xfId="70" applyNumberFormat="1" applyFont="1" applyFill="1" applyBorder="1" applyAlignment="1">
      <alignment horizontal="center"/>
    </xf>
    <xf numFmtId="171" fontId="19" fillId="26" borderId="0" xfId="40" applyNumberFormat="1" applyFont="1" applyFill="1" applyBorder="1" applyAlignment="1">
      <alignment horizontal="right" wrapText="1"/>
    </xf>
    <xf numFmtId="171" fontId="19" fillId="25" borderId="0" xfId="40" applyNumberFormat="1" applyFont="1" applyFill="1" applyBorder="1" applyAlignment="1">
      <alignment horizontal="right" wrapText="1"/>
    </xf>
    <xf numFmtId="0" fontId="14" fillId="25" borderId="11" xfId="70" applyFont="1" applyFill="1" applyBorder="1" applyAlignment="1" applyProtection="1">
      <alignment horizontal="center"/>
    </xf>
    <xf numFmtId="0" fontId="14" fillId="25" borderId="12" xfId="70" applyFont="1" applyFill="1" applyBorder="1" applyAlignment="1" applyProtection="1">
      <alignment horizontal="center"/>
    </xf>
    <xf numFmtId="165" fontId="15" fillId="27" borderId="0" xfId="40" applyNumberFormat="1" applyFont="1" applyFill="1" applyBorder="1" applyAlignment="1">
      <alignment horizontal="right" wrapText="1" indent="1"/>
    </xf>
    <xf numFmtId="0" fontId="50" fillId="25" borderId="0" xfId="70" applyFont="1" applyFill="1" applyAlignment="1"/>
    <xf numFmtId="0" fontId="50" fillId="0" borderId="0" xfId="70" applyFont="1" applyBorder="1" applyAlignment="1"/>
    <xf numFmtId="0" fontId="87" fillId="25" borderId="0" xfId="70" applyFont="1" applyFill="1" applyBorder="1" applyAlignment="1">
      <alignment horizontal="left"/>
    </xf>
    <xf numFmtId="0" fontId="8" fillId="25" borderId="0" xfId="70" applyFont="1" applyFill="1" applyBorder="1" applyAlignment="1"/>
    <xf numFmtId="0" fontId="50" fillId="0" borderId="0" xfId="70" applyFont="1" applyAlignment="1"/>
    <xf numFmtId="167" fontId="6" fillId="26" borderId="0" xfId="70" applyNumberFormat="1" applyFont="1" applyFill="1" applyBorder="1" applyAlignment="1">
      <alignment horizontal="right" indent="3"/>
    </xf>
    <xf numFmtId="167" fontId="97" fillId="26" borderId="0" xfId="70" applyNumberFormat="1" applyFont="1" applyFill="1" applyBorder="1" applyAlignment="1">
      <alignment horizontal="right" indent="3"/>
    </xf>
    <xf numFmtId="0" fontId="113" fillId="25" borderId="0" xfId="70" applyFont="1" applyFill="1" applyBorder="1" applyAlignment="1">
      <alignment horizontal="left" vertical="center"/>
    </xf>
    <xf numFmtId="0" fontId="0" fillId="25" borderId="22" xfId="51" applyFont="1" applyFill="1" applyBorder="1"/>
    <xf numFmtId="3" fontId="33" fillId="0" borderId="0" xfId="70" applyNumberFormat="1" applyFont="1" applyBorder="1" applyAlignment="1">
      <alignment vertical="center"/>
    </xf>
    <xf numFmtId="165" fontId="33" fillId="0" borderId="0" xfId="70" applyNumberFormat="1" applyFont="1" applyBorder="1" applyAlignment="1">
      <alignment vertical="center"/>
    </xf>
    <xf numFmtId="0" fontId="15" fillId="24" borderId="0" xfId="40" applyFont="1" applyFill="1" applyBorder="1"/>
    <xf numFmtId="0" fontId="15" fillId="36" borderId="0" xfId="62" applyFont="1" applyFill="1" applyAlignment="1">
      <alignment vertical="center" wrapText="1"/>
    </xf>
    <xf numFmtId="0" fontId="93" fillId="38" borderId="0" xfId="62" applyFont="1" applyFill="1" applyBorder="1" applyAlignment="1">
      <alignment vertical="center"/>
    </xf>
    <xf numFmtId="0" fontId="6" fillId="36" borderId="0" xfId="62" applyFont="1" applyFill="1" applyAlignment="1">
      <alignment horizontal="left" vertical="center"/>
    </xf>
    <xf numFmtId="0" fontId="13" fillId="36" borderId="0" xfId="62" applyFont="1" applyFill="1" applyBorder="1" applyAlignment="1">
      <alignment horizontal="right" vertical="top" wrapText="1"/>
    </xf>
    <xf numFmtId="0" fontId="12" fillId="32" borderId="0" xfId="62" applyFont="1" applyFill="1" applyBorder="1" applyAlignment="1">
      <alignment horizontal="right"/>
    </xf>
    <xf numFmtId="0" fontId="13" fillId="36" borderId="38" xfId="62" applyFont="1" applyFill="1" applyBorder="1" applyAlignment="1">
      <alignment horizontal="right" vertical="top" wrapText="1"/>
    </xf>
    <xf numFmtId="0" fontId="14" fillId="36" borderId="0" xfId="62" applyFont="1" applyFill="1" applyBorder="1" applyAlignment="1">
      <alignment horizontal="right" vertical="center"/>
    </xf>
    <xf numFmtId="0" fontId="15" fillId="36" borderId="0" xfId="62" applyFont="1" applyFill="1" applyBorder="1" applyAlignment="1">
      <alignment horizontal="right" vertical="center" wrapText="1"/>
    </xf>
    <xf numFmtId="0" fontId="14" fillId="36" borderId="0" xfId="62" applyFont="1" applyFill="1" applyBorder="1" applyAlignment="1">
      <alignment horizontal="right" vertical="center" wrapText="1"/>
    </xf>
    <xf numFmtId="0" fontId="15" fillId="36" borderId="0" xfId="62" applyFont="1" applyFill="1" applyBorder="1" applyAlignment="1">
      <alignment horizontal="right" vertical="top" wrapText="1"/>
    </xf>
    <xf numFmtId="0" fontId="15" fillId="36" borderId="0" xfId="62" applyFont="1" applyFill="1" applyBorder="1" applyAlignment="1">
      <alignment horizontal="right" vertical="center"/>
    </xf>
    <xf numFmtId="0" fontId="15" fillId="36" borderId="0" xfId="62" applyFont="1" applyFill="1" applyBorder="1" applyAlignment="1">
      <alignment horizontal="right"/>
    </xf>
    <xf numFmtId="0" fontId="15" fillId="36" borderId="0" xfId="62" applyFont="1" applyFill="1" applyBorder="1" applyAlignment="1">
      <alignment horizontal="right" wrapText="1"/>
    </xf>
    <xf numFmtId="0" fontId="15" fillId="36" borderId="38" xfId="62" applyFont="1" applyFill="1" applyBorder="1" applyAlignment="1">
      <alignment horizontal="right"/>
    </xf>
    <xf numFmtId="0" fontId="5" fillId="36" borderId="0" xfId="62" applyFill="1" applyBorder="1" applyAlignment="1">
      <alignment horizontal="right" vertical="center"/>
    </xf>
    <xf numFmtId="0" fontId="5" fillId="36" borderId="0" xfId="62" applyFill="1" applyBorder="1" applyAlignment="1">
      <alignment horizontal="right"/>
    </xf>
    <xf numFmtId="164" fontId="5" fillId="0" borderId="0" xfId="70" applyNumberFormat="1" applyFill="1"/>
    <xf numFmtId="165" fontId="5" fillId="0" borderId="0" xfId="70" applyNumberFormat="1" applyFill="1" applyAlignment="1">
      <alignment vertical="center"/>
    </xf>
    <xf numFmtId="0" fontId="59" fillId="0" borderId="0" xfId="70" applyFont="1" applyFill="1"/>
    <xf numFmtId="166" fontId="5" fillId="0" borderId="0" xfId="70" applyNumberFormat="1" applyFill="1"/>
    <xf numFmtId="0" fontId="19" fillId="27" borderId="0" xfId="40" applyFont="1" applyFill="1" applyBorder="1" applyAlignment="1"/>
    <xf numFmtId="0" fontId="19" fillId="24" borderId="19" xfId="61" applyFont="1" applyFill="1" applyBorder="1" applyAlignment="1">
      <alignment horizontal="left" wrapText="1"/>
    </xf>
    <xf numFmtId="0" fontId="14" fillId="26" borderId="12" xfId="70" applyFont="1" applyFill="1" applyBorder="1" applyAlignment="1">
      <alignment horizontal="center"/>
    </xf>
    <xf numFmtId="0" fontId="14" fillId="25" borderId="12" xfId="51" applyFont="1" applyFill="1" applyBorder="1" applyAlignment="1">
      <alignment horizontal="center" vertical="center"/>
    </xf>
    <xf numFmtId="0" fontId="5" fillId="26" borderId="0" xfId="52" applyFill="1" applyBorder="1"/>
    <xf numFmtId="0" fontId="14" fillId="25" borderId="0" xfId="52" applyFont="1" applyFill="1" applyBorder="1" applyAlignment="1">
      <alignment horizontal="left"/>
    </xf>
    <xf numFmtId="0" fontId="98" fillId="25" borderId="0" xfId="52" applyFont="1" applyFill="1" applyBorder="1" applyAlignment="1">
      <alignment horizontal="left"/>
    </xf>
    <xf numFmtId="0" fontId="14" fillId="25" borderId="0" xfId="51" applyFont="1" applyFill="1" applyBorder="1" applyAlignment="1">
      <alignment horizontal="right"/>
    </xf>
    <xf numFmtId="0" fontId="0" fillId="26" borderId="22" xfId="51" applyFont="1" applyFill="1" applyBorder="1"/>
    <xf numFmtId="0" fontId="12" fillId="25" borderId="22" xfId="51" applyFont="1" applyFill="1" applyBorder="1" applyAlignment="1">
      <alignment horizontal="left"/>
    </xf>
    <xf numFmtId="0" fontId="44" fillId="25" borderId="22" xfId="51" applyFont="1" applyFill="1" applyBorder="1" applyAlignment="1">
      <alignment horizontal="left"/>
    </xf>
    <xf numFmtId="0" fontId="0" fillId="0" borderId="22" xfId="51" applyFont="1" applyBorder="1"/>
    <xf numFmtId="0" fontId="19" fillId="0" borderId="0" xfId="51" applyFont="1" applyBorder="1" applyAlignment="1">
      <alignment vertical="top"/>
    </xf>
    <xf numFmtId="0" fontId="8" fillId="25" borderId="0" xfId="51" applyFont="1" applyFill="1" applyBorder="1"/>
    <xf numFmtId="0" fontId="14" fillId="25" borderId="11" xfId="51" applyFont="1" applyFill="1" applyBorder="1" applyAlignment="1">
      <alignment horizontal="center" vertical="center"/>
    </xf>
    <xf numFmtId="0" fontId="14" fillId="25" borderId="0" xfId="51" applyFont="1" applyFill="1" applyBorder="1" applyAlignment="1">
      <alignment horizontal="center" vertical="center"/>
    </xf>
    <xf numFmtId="49" fontId="14" fillId="25" borderId="0" xfId="51" applyNumberFormat="1" applyFont="1" applyFill="1" applyBorder="1" applyAlignment="1">
      <alignment horizontal="center" vertical="center" wrapText="1"/>
    </xf>
    <xf numFmtId="0" fontId="12" fillId="26" borderId="0" xfId="51" applyFont="1" applyFill="1" applyBorder="1" applyAlignment="1">
      <alignment horizontal="center"/>
    </xf>
    <xf numFmtId="0" fontId="19" fillId="25" borderId="0" xfId="51" applyFont="1" applyFill="1" applyBorder="1" applyAlignment="1">
      <alignment horizontal="center"/>
    </xf>
    <xf numFmtId="1" fontId="19" fillId="25" borderId="10" xfId="51" applyNumberFormat="1" applyFont="1" applyFill="1" applyBorder="1" applyAlignment="1">
      <alignment horizontal="center"/>
    </xf>
    <xf numFmtId="3" fontId="19" fillId="24" borderId="0" xfId="61" applyNumberFormat="1" applyFont="1" applyFill="1" applyBorder="1" applyAlignment="1">
      <alignment horizontal="center" wrapText="1"/>
    </xf>
    <xf numFmtId="0" fontId="12" fillId="25" borderId="19" xfId="51" applyFont="1" applyFill="1" applyBorder="1" applyAlignment="1">
      <alignment horizontal="center"/>
    </xf>
    <xf numFmtId="0" fontId="12" fillId="25" borderId="0" xfId="51" applyFont="1" applyFill="1" applyAlignment="1">
      <alignment horizontal="center"/>
    </xf>
    <xf numFmtId="0" fontId="12" fillId="0" borderId="0" xfId="51" applyFont="1" applyAlignment="1">
      <alignment horizontal="center"/>
    </xf>
    <xf numFmtId="165" fontId="15" fillId="27" borderId="0" xfId="61" applyNumberFormat="1" applyFont="1" applyFill="1" applyBorder="1" applyAlignment="1">
      <alignment horizontal="center" wrapText="1"/>
    </xf>
    <xf numFmtId="165" fontId="14" fillId="27" borderId="0" xfId="61" applyNumberFormat="1" applyFont="1" applyFill="1" applyBorder="1" applyAlignment="1">
      <alignment horizontal="center" wrapText="1"/>
    </xf>
    <xf numFmtId="0" fontId="14" fillId="40" borderId="0" xfId="61" applyFont="1" applyFill="1" applyBorder="1" applyAlignment="1">
      <alignment horizontal="left"/>
    </xf>
    <xf numFmtId="167" fontId="11" fillId="35" borderId="0" xfId="70" applyNumberFormat="1" applyFont="1" applyFill="1" applyBorder="1" applyAlignment="1">
      <alignment horizontal="right" indent="3"/>
    </xf>
    <xf numFmtId="4" fontId="14" fillId="40" borderId="0" xfId="61" applyNumberFormat="1" applyFont="1" applyFill="1" applyBorder="1" applyAlignment="1">
      <alignment horizontal="right" wrapText="1" indent="4"/>
    </xf>
    <xf numFmtId="4" fontId="97" fillId="27" borderId="0" xfId="61" applyNumberFormat="1" applyFont="1" applyFill="1" applyBorder="1" applyAlignment="1">
      <alignment horizontal="right" wrapText="1" indent="4"/>
    </xf>
    <xf numFmtId="165" fontId="114" fillId="27" borderId="0" xfId="61" applyNumberFormat="1" applyFont="1" applyFill="1" applyBorder="1" applyAlignment="1">
      <alignment horizontal="center" wrapText="1"/>
    </xf>
    <xf numFmtId="165" fontId="59" fillId="0" borderId="0" xfId="70" applyNumberFormat="1" applyFont="1" applyFill="1"/>
    <xf numFmtId="0" fontId="14" fillId="25" borderId="52" xfId="70" applyFont="1" applyFill="1" applyBorder="1" applyAlignment="1">
      <alignment horizontal="center"/>
    </xf>
    <xf numFmtId="0" fontId="14" fillId="25" borderId="11" xfId="70" applyFont="1" applyFill="1" applyBorder="1" applyAlignment="1">
      <alignment horizontal="center"/>
    </xf>
    <xf numFmtId="0" fontId="44" fillId="0" borderId="0" xfId="70" applyFont="1" applyProtection="1">
      <protection locked="0"/>
    </xf>
    <xf numFmtId="0" fontId="11" fillId="24" borderId="0" xfId="66" applyFont="1" applyFill="1" applyBorder="1" applyAlignment="1">
      <alignment horizontal="left" vertical="center"/>
    </xf>
    <xf numFmtId="0" fontId="46" fillId="25" borderId="0" xfId="63" applyFont="1" applyFill="1" applyBorder="1" applyAlignment="1">
      <alignment horizontal="left" vertical="center" wrapText="1"/>
    </xf>
    <xf numFmtId="0" fontId="15" fillId="25" borderId="0" xfId="70" applyFont="1" applyFill="1" applyBorder="1" applyAlignment="1">
      <alignment vertical="center"/>
    </xf>
    <xf numFmtId="4" fontId="6" fillId="25" borderId="0" xfId="63" applyNumberFormat="1" applyFont="1" applyFill="1" applyBorder="1" applyAlignment="1">
      <alignment horizontal="left" vertical="center" wrapText="1"/>
    </xf>
    <xf numFmtId="0" fontId="6" fillId="26" borderId="0" xfId="70" applyFont="1" applyFill="1" applyBorder="1" applyAlignment="1">
      <alignment vertical="center" wrapText="1"/>
    </xf>
    <xf numFmtId="0" fontId="6" fillId="25" borderId="0" xfId="70" applyFont="1" applyFill="1" applyBorder="1" applyAlignment="1">
      <alignment vertical="center" wrapText="1"/>
    </xf>
    <xf numFmtId="0" fontId="44" fillId="25" borderId="0" xfId="70" applyFont="1" applyFill="1" applyAlignment="1">
      <alignment vertical="center"/>
    </xf>
    <xf numFmtId="0" fontId="44" fillId="25" borderId="20" xfId="70" applyFont="1" applyFill="1" applyBorder="1" applyAlignment="1">
      <alignment vertical="center"/>
    </xf>
    <xf numFmtId="0" fontId="11" fillId="25" borderId="0" xfId="63" applyFont="1" applyFill="1" applyBorder="1" applyAlignment="1">
      <alignment horizontal="left" vertical="center" wrapText="1"/>
    </xf>
    <xf numFmtId="0" fontId="44" fillId="0" borderId="0" xfId="70" applyFont="1" applyAlignment="1">
      <alignment vertical="center"/>
    </xf>
    <xf numFmtId="0" fontId="11" fillId="24" borderId="0" xfId="40" applyFont="1" applyFill="1" applyBorder="1" applyAlignment="1">
      <alignment horizontal="left" vertical="center"/>
    </xf>
    <xf numFmtId="0" fontId="6" fillId="25" borderId="0" xfId="70" applyFont="1" applyFill="1" applyAlignment="1">
      <alignment vertical="center"/>
    </xf>
    <xf numFmtId="0" fontId="6" fillId="25" borderId="20" xfId="70" applyFont="1" applyFill="1" applyBorder="1" applyAlignment="1">
      <alignment vertical="center"/>
    </xf>
    <xf numFmtId="0" fontId="6" fillId="25" borderId="0" xfId="70" applyFont="1" applyFill="1" applyBorder="1" applyAlignment="1">
      <alignment vertical="center"/>
    </xf>
    <xf numFmtId="0" fontId="6" fillId="0" borderId="0" xfId="70" applyFont="1" applyAlignment="1">
      <alignment vertical="center"/>
    </xf>
    <xf numFmtId="0" fontId="11" fillId="27" borderId="0" xfId="40" applyFont="1" applyFill="1" applyBorder="1" applyAlignment="1">
      <alignment vertical="center"/>
    </xf>
    <xf numFmtId="4" fontId="6" fillId="26" borderId="0" xfId="63" applyNumberFormat="1" applyFont="1" applyFill="1" applyBorder="1" applyAlignment="1">
      <alignment horizontal="left" vertical="center" wrapText="1"/>
    </xf>
    <xf numFmtId="0" fontId="11" fillId="27" borderId="0" xfId="66" applyFont="1" applyFill="1" applyBorder="1" applyAlignment="1">
      <alignment horizontal="left" vertical="center"/>
    </xf>
    <xf numFmtId="0" fontId="6" fillId="26" borderId="0" xfId="70" applyFont="1" applyFill="1" applyAlignment="1">
      <alignment vertical="center" wrapText="1"/>
    </xf>
    <xf numFmtId="0" fontId="6" fillId="26" borderId="0" xfId="63" applyFont="1" applyFill="1" applyBorder="1" applyAlignment="1">
      <alignment horizontal="left" vertical="center" wrapText="1"/>
    </xf>
    <xf numFmtId="0" fontId="6" fillId="26" borderId="0" xfId="70" quotePrefix="1" applyFont="1" applyFill="1" applyBorder="1" applyAlignment="1">
      <alignment vertical="center" wrapText="1"/>
    </xf>
    <xf numFmtId="0" fontId="6" fillId="25" borderId="0" xfId="70" quotePrefix="1" applyFont="1" applyFill="1" applyBorder="1" applyAlignment="1">
      <alignment vertical="center" wrapText="1"/>
    </xf>
    <xf numFmtId="0" fontId="15" fillId="40" borderId="0" xfId="61" applyFont="1" applyFill="1" applyBorder="1" applyAlignment="1">
      <alignment horizontal="left" indent="1"/>
    </xf>
    <xf numFmtId="3" fontId="19" fillId="40" borderId="0" xfId="61" applyNumberFormat="1" applyFont="1" applyFill="1" applyBorder="1" applyAlignment="1">
      <alignment horizontal="center" wrapText="1"/>
    </xf>
    <xf numFmtId="0" fontId="15" fillId="40" borderId="0" xfId="61" applyFont="1" applyFill="1" applyBorder="1" applyAlignment="1"/>
    <xf numFmtId="1" fontId="48" fillId="0" borderId="0" xfId="70" applyNumberFormat="1" applyFont="1"/>
    <xf numFmtId="0" fontId="44" fillId="25" borderId="0" xfId="70" applyFont="1" applyFill="1" applyProtection="1">
      <protection locked="0"/>
    </xf>
    <xf numFmtId="0" fontId="14" fillId="26" borderId="63" xfId="70" applyFont="1" applyFill="1" applyBorder="1" applyAlignment="1"/>
    <xf numFmtId="0" fontId="5" fillId="26" borderId="0" xfId="62" applyFill="1"/>
    <xf numFmtId="0" fontId="48" fillId="26" borderId="0" xfId="62" applyFont="1" applyFill="1"/>
    <xf numFmtId="0" fontId="44" fillId="25" borderId="19" xfId="70" applyFont="1" applyFill="1" applyBorder="1" applyProtection="1">
      <protection locked="0"/>
    </xf>
    <xf numFmtId="0" fontId="44" fillId="25" borderId="0" xfId="70" applyFont="1" applyFill="1" applyBorder="1" applyProtection="1">
      <protection locked="0"/>
    </xf>
    <xf numFmtId="0" fontId="19" fillId="24" borderId="0" xfId="40" applyFont="1" applyFill="1" applyBorder="1" applyProtection="1">
      <protection locked="0"/>
    </xf>
    <xf numFmtId="0" fontId="15" fillId="24" borderId="0" xfId="40" applyFont="1" applyFill="1" applyBorder="1" applyProtection="1">
      <protection locked="0"/>
    </xf>
    <xf numFmtId="167" fontId="15" fillId="25" borderId="0" xfId="70" applyNumberFormat="1" applyFont="1" applyFill="1" applyBorder="1" applyAlignment="1" applyProtection="1">
      <alignment horizontal="right"/>
      <protection locked="0"/>
    </xf>
    <xf numFmtId="0" fontId="9" fillId="25" borderId="0" xfId="70" applyFont="1" applyFill="1" applyBorder="1" applyProtection="1">
      <protection locked="0"/>
    </xf>
    <xf numFmtId="49" fontId="53" fillId="37" borderId="0" xfId="40" applyNumberFormat="1" applyFont="1" applyFill="1" applyBorder="1" applyAlignment="1">
      <alignment horizontal="center" vertical="center" readingOrder="1"/>
    </xf>
    <xf numFmtId="2" fontId="45" fillId="26" borderId="0" xfId="70" applyNumberFormat="1" applyFont="1" applyFill="1" applyBorder="1" applyAlignment="1">
      <alignment horizontal="center"/>
    </xf>
    <xf numFmtId="0" fontId="14" fillId="25" borderId="0" xfId="0" applyFont="1" applyFill="1" applyBorder="1" applyAlignment="1">
      <alignment horizontal="center"/>
    </xf>
    <xf numFmtId="0" fontId="14" fillId="25" borderId="0" xfId="0" applyFont="1" applyFill="1" applyBorder="1" applyAlignment="1">
      <alignment horizontal="center"/>
    </xf>
    <xf numFmtId="3" fontId="16" fillId="0" borderId="0" xfId="70" applyNumberFormat="1" applyFont="1"/>
    <xf numFmtId="0" fontId="83" fillId="26" borderId="0" xfId="62" applyFont="1" applyFill="1" applyBorder="1" applyAlignment="1">
      <alignment horizontal="center" vertical="center"/>
    </xf>
    <xf numFmtId="1" fontId="73" fillId="25" borderId="0" xfId="62" applyNumberFormat="1" applyFont="1" applyFill="1" applyBorder="1" applyAlignment="1">
      <alignment horizontal="right"/>
    </xf>
    <xf numFmtId="3" fontId="73" fillId="25" borderId="0" xfId="62" applyNumberFormat="1" applyFont="1" applyFill="1" applyBorder="1" applyAlignment="1">
      <alignment horizontal="right"/>
    </xf>
    <xf numFmtId="0" fontId="48" fillId="0" borderId="0" xfId="62" applyFont="1" applyFill="1" applyBorder="1"/>
    <xf numFmtId="0" fontId="59" fillId="0" borderId="0" xfId="62" applyFont="1" applyFill="1" applyBorder="1" applyAlignment="1"/>
    <xf numFmtId="0" fontId="48" fillId="26" borderId="0" xfId="62" applyFont="1" applyFill="1" applyBorder="1"/>
    <xf numFmtId="0" fontId="14" fillId="26" borderId="0" xfId="62" applyFont="1" applyFill="1" applyBorder="1" applyAlignment="1">
      <alignment horizontal="left" indent="1"/>
    </xf>
    <xf numFmtId="0" fontId="5" fillId="26" borderId="0" xfId="62" applyFill="1" applyBorder="1"/>
    <xf numFmtId="0" fontId="73" fillId="26" borderId="0" xfId="62" applyFont="1" applyFill="1" applyBorder="1" applyAlignment="1">
      <alignment horizontal="left"/>
    </xf>
    <xf numFmtId="3" fontId="43" fillId="26" borderId="0" xfId="62" applyNumberFormat="1" applyFont="1" applyFill="1" applyBorder="1" applyAlignment="1">
      <alignment horizontal="right"/>
    </xf>
    <xf numFmtId="0" fontId="32" fillId="26" borderId="0" xfId="40" applyFont="1" applyFill="1" applyBorder="1"/>
    <xf numFmtId="0" fontId="19" fillId="26" borderId="0" xfId="62" applyFont="1" applyFill="1" applyBorder="1" applyAlignment="1">
      <alignment horizontal="justify" wrapText="1"/>
    </xf>
    <xf numFmtId="0" fontId="62" fillId="26" borderId="0" xfId="62" applyFont="1" applyFill="1" applyBorder="1" applyAlignment="1">
      <alignment horizontal="left" vertical="center" indent="1"/>
    </xf>
    <xf numFmtId="0" fontId="60" fillId="26" borderId="0" xfId="62" applyFont="1" applyFill="1" applyBorder="1" applyAlignment="1">
      <alignment vertical="center"/>
    </xf>
    <xf numFmtId="0" fontId="59" fillId="26" borderId="0" xfId="62" applyFont="1" applyFill="1" applyBorder="1" applyAlignment="1">
      <alignment vertical="center"/>
    </xf>
    <xf numFmtId="1" fontId="14" fillId="26" borderId="0" xfId="40" applyNumberFormat="1" applyFont="1" applyFill="1" applyBorder="1" applyAlignment="1">
      <alignment horizontal="center" wrapText="1"/>
    </xf>
    <xf numFmtId="164" fontId="14" fillId="26" borderId="0" xfId="40" applyNumberFormat="1" applyFont="1" applyFill="1" applyBorder="1" applyAlignment="1">
      <alignment horizontal="right" wrapText="1" indent="2"/>
    </xf>
    <xf numFmtId="0" fontId="59" fillId="26" borderId="0" xfId="62" applyFont="1" applyFill="1" applyBorder="1"/>
    <xf numFmtId="1" fontId="73" fillId="25" borderId="0" xfId="62" applyNumberFormat="1" applyFont="1" applyFill="1" applyBorder="1" applyAlignment="1">
      <alignment horizontal="center"/>
    </xf>
    <xf numFmtId="3" fontId="73" fillId="25" borderId="0" xfId="62" applyNumberFormat="1" applyFont="1" applyFill="1" applyBorder="1" applyAlignment="1">
      <alignment horizontal="center"/>
    </xf>
    <xf numFmtId="3" fontId="14" fillId="25" borderId="0" xfId="62" applyNumberFormat="1" applyFont="1" applyFill="1" applyBorder="1" applyAlignment="1">
      <alignment horizontal="center"/>
    </xf>
    <xf numFmtId="0" fontId="14" fillId="26" borderId="0" xfId="0" applyFont="1" applyFill="1" applyBorder="1" applyAlignment="1">
      <alignment horizontal="center"/>
    </xf>
    <xf numFmtId="1" fontId="73" fillId="26" borderId="0" xfId="62" applyNumberFormat="1" applyFont="1" applyFill="1" applyBorder="1" applyAlignment="1">
      <alignment horizontal="right"/>
    </xf>
    <xf numFmtId="3" fontId="14" fillId="26" borderId="0" xfId="62" applyNumberFormat="1" applyFont="1" applyFill="1" applyBorder="1" applyAlignment="1">
      <alignment horizontal="right" indent="2"/>
    </xf>
    <xf numFmtId="3" fontId="73" fillId="26" borderId="0" xfId="62" applyNumberFormat="1" applyFont="1" applyFill="1" applyBorder="1" applyAlignment="1">
      <alignment horizontal="right"/>
    </xf>
    <xf numFmtId="3" fontId="14" fillId="26" borderId="0" xfId="62" applyNumberFormat="1" applyFont="1" applyFill="1" applyBorder="1" applyAlignment="1">
      <alignment horizontal="right"/>
    </xf>
    <xf numFmtId="1" fontId="14" fillId="26" borderId="64" xfId="0" applyNumberFormat="1" applyFont="1" applyFill="1" applyBorder="1" applyAlignment="1"/>
    <xf numFmtId="1" fontId="73" fillId="26" borderId="0" xfId="62" applyNumberFormat="1" applyFont="1" applyFill="1" applyBorder="1" applyAlignment="1"/>
    <xf numFmtId="3" fontId="73" fillId="26" borderId="0" xfId="62" applyNumberFormat="1" applyFont="1" applyFill="1" applyBorder="1" applyAlignment="1"/>
    <xf numFmtId="1" fontId="14" fillId="26" borderId="64" xfId="0" applyNumberFormat="1" applyFont="1" applyFill="1" applyBorder="1" applyAlignment="1">
      <alignment horizontal="center"/>
    </xf>
    <xf numFmtId="1" fontId="73" fillId="26" borderId="0" xfId="62" applyNumberFormat="1" applyFont="1" applyFill="1" applyBorder="1" applyAlignment="1">
      <alignment horizontal="center"/>
    </xf>
    <xf numFmtId="3" fontId="14" fillId="26" borderId="0" xfId="62" applyNumberFormat="1" applyFont="1" applyFill="1" applyBorder="1" applyAlignment="1">
      <alignment horizontal="center"/>
    </xf>
    <xf numFmtId="3" fontId="73" fillId="26" borderId="0" xfId="62" applyNumberFormat="1" applyFont="1" applyFill="1" applyBorder="1" applyAlignment="1">
      <alignment horizontal="center"/>
    </xf>
    <xf numFmtId="1" fontId="14" fillId="25" borderId="64" xfId="0" applyNumberFormat="1" applyFont="1" applyFill="1" applyBorder="1" applyAlignment="1">
      <alignment horizontal="center"/>
    </xf>
    <xf numFmtId="3" fontId="73" fillId="25" borderId="0" xfId="62" applyNumberFormat="1" applyFont="1" applyFill="1" applyBorder="1" applyAlignment="1"/>
    <xf numFmtId="1" fontId="14" fillId="25" borderId="64" xfId="0" applyNumberFormat="1" applyFont="1" applyFill="1" applyBorder="1" applyAlignment="1">
      <alignment horizontal="right"/>
    </xf>
    <xf numFmtId="0" fontId="14" fillId="25" borderId="0" xfId="0" applyFont="1" applyFill="1" applyBorder="1" applyAlignment="1">
      <alignment horizontal="right"/>
    </xf>
    <xf numFmtId="3" fontId="6" fillId="26" borderId="0" xfId="70" applyNumberFormat="1" applyFont="1" applyFill="1" applyBorder="1"/>
    <xf numFmtId="0" fontId="79" fillId="26" borderId="0" xfId="70" applyFont="1" applyFill="1" applyBorder="1" applyAlignment="1">
      <alignment horizontal="left" vertical="center"/>
    </xf>
    <xf numFmtId="3" fontId="15" fillId="26" borderId="0" xfId="70" applyNumberFormat="1" applyFont="1" applyFill="1" applyBorder="1" applyAlignment="1">
      <alignment horizontal="right"/>
    </xf>
    <xf numFmtId="0" fontId="19" fillId="25" borderId="65" xfId="62" applyFont="1" applyFill="1" applyBorder="1" applyAlignment="1">
      <alignment vertical="top"/>
    </xf>
    <xf numFmtId="0" fontId="78" fillId="26" borderId="66" xfId="0" applyFont="1" applyFill="1" applyBorder="1" applyAlignment="1">
      <alignment horizontal="left" vertical="center" wrapText="1"/>
    </xf>
    <xf numFmtId="0" fontId="78" fillId="26" borderId="0" xfId="0" applyFont="1" applyFill="1" applyBorder="1" applyAlignment="1">
      <alignment horizontal="left" vertical="center" wrapText="1"/>
    </xf>
    <xf numFmtId="1" fontId="14" fillId="26" borderId="64" xfId="0" applyNumberFormat="1" applyFont="1" applyFill="1" applyBorder="1" applyAlignment="1">
      <alignment horizontal="right"/>
    </xf>
    <xf numFmtId="0" fontId="14" fillId="26" borderId="0" xfId="0" applyFont="1" applyFill="1" applyBorder="1" applyAlignment="1">
      <alignment horizontal="right"/>
    </xf>
    <xf numFmtId="0" fontId="86" fillId="26" borderId="0" xfId="62" applyFont="1" applyFill="1" applyAlignment="1">
      <alignment horizontal="center"/>
    </xf>
    <xf numFmtId="0" fontId="73" fillId="26" borderId="0" xfId="62" applyFont="1" applyFill="1"/>
    <xf numFmtId="0" fontId="90" fillId="25" borderId="24" xfId="62" applyFont="1" applyFill="1" applyBorder="1" applyAlignment="1">
      <alignment horizontal="left" vertical="center" indent="1"/>
    </xf>
    <xf numFmtId="0" fontId="101" fillId="25" borderId="26" xfId="62" applyFont="1" applyFill="1" applyBorder="1" applyAlignment="1">
      <alignment vertical="center"/>
    </xf>
    <xf numFmtId="0" fontId="101" fillId="25" borderId="25" xfId="62" applyFont="1" applyFill="1" applyBorder="1" applyAlignment="1">
      <alignment vertical="center"/>
    </xf>
    <xf numFmtId="3" fontId="15" fillId="25" borderId="0" xfId="62" applyNumberFormat="1" applyFont="1" applyFill="1" applyBorder="1" applyAlignment="1">
      <alignment horizontal="center"/>
    </xf>
    <xf numFmtId="3" fontId="15" fillId="25" borderId="0" xfId="62" applyNumberFormat="1" applyFont="1" applyFill="1" applyBorder="1" applyAlignment="1">
      <alignment horizontal="right"/>
    </xf>
    <xf numFmtId="3" fontId="15" fillId="26" borderId="0" xfId="62" applyNumberFormat="1" applyFont="1" applyFill="1" applyBorder="1" applyAlignment="1"/>
    <xf numFmtId="3" fontId="15" fillId="26" borderId="0" xfId="62" applyNumberFormat="1" applyFont="1" applyFill="1" applyBorder="1" applyAlignment="1">
      <alignment horizontal="center"/>
    </xf>
    <xf numFmtId="3" fontId="15" fillId="26" borderId="0" xfId="62" applyNumberFormat="1" applyFont="1" applyFill="1" applyBorder="1" applyAlignment="1">
      <alignment horizontal="right"/>
    </xf>
    <xf numFmtId="3" fontId="15" fillId="25" borderId="0" xfId="62" applyNumberFormat="1" applyFont="1" applyFill="1" applyBorder="1" applyAlignment="1"/>
    <xf numFmtId="165" fontId="5" fillId="0" borderId="0" xfId="70" applyNumberFormat="1" applyFill="1"/>
    <xf numFmtId="0" fontId="14" fillId="26" borderId="11" xfId="0" applyFont="1" applyFill="1" applyBorder="1" applyAlignment="1">
      <alignment horizontal="center"/>
    </xf>
    <xf numFmtId="0" fontId="15" fillId="25" borderId="0" xfId="70" applyNumberFormat="1" applyFont="1" applyFill="1" applyBorder="1" applyAlignment="1">
      <alignment horizontal="right"/>
    </xf>
    <xf numFmtId="0" fontId="5" fillId="26" borderId="0" xfId="62" applyFill="1" applyBorder="1" applyAlignment="1">
      <alignment vertical="center"/>
    </xf>
    <xf numFmtId="0" fontId="5" fillId="25" borderId="19" xfId="62" applyFill="1" applyBorder="1" applyAlignment="1">
      <alignment vertical="center"/>
    </xf>
    <xf numFmtId="0" fontId="5" fillId="0" borderId="0" xfId="62" applyFill="1" applyBorder="1" applyAlignment="1">
      <alignment vertical="center"/>
    </xf>
    <xf numFmtId="0" fontId="59" fillId="25" borderId="0" xfId="62" applyFont="1" applyFill="1" applyAlignment="1">
      <alignment vertical="center"/>
    </xf>
    <xf numFmtId="0" fontId="14" fillId="25" borderId="0" xfId="62" applyFont="1" applyFill="1" applyBorder="1" applyAlignment="1">
      <alignment horizontal="left" vertical="center"/>
    </xf>
    <xf numFmtId="0" fontId="14" fillId="25" borderId="0" xfId="62" applyFont="1" applyFill="1" applyBorder="1" applyAlignment="1">
      <alignment horizontal="justify" vertical="center"/>
    </xf>
    <xf numFmtId="3" fontId="15" fillId="25" borderId="0" xfId="62" applyNumberFormat="1" applyFont="1" applyFill="1" applyBorder="1" applyAlignment="1">
      <alignment vertical="center"/>
    </xf>
    <xf numFmtId="0" fontId="14" fillId="25" borderId="0" xfId="62" applyFont="1" applyFill="1" applyBorder="1" applyAlignment="1">
      <alignment horizontal="left"/>
    </xf>
    <xf numFmtId="0" fontId="86" fillId="26" borderId="0" xfId="62" applyFont="1" applyFill="1" applyAlignment="1">
      <alignment horizontal="center" vertical="center"/>
    </xf>
    <xf numFmtId="3" fontId="15" fillId="25" borderId="0" xfId="62" applyNumberFormat="1" applyFont="1" applyFill="1" applyBorder="1" applyAlignment="1">
      <alignment horizontal="center" vertical="center"/>
    </xf>
    <xf numFmtId="3" fontId="15" fillId="25" borderId="0" xfId="62" applyNumberFormat="1" applyFont="1" applyFill="1" applyBorder="1" applyAlignment="1">
      <alignment horizontal="right" vertical="center"/>
    </xf>
    <xf numFmtId="3" fontId="15" fillId="26" borderId="0" xfId="62" applyNumberFormat="1" applyFont="1" applyFill="1" applyBorder="1" applyAlignment="1">
      <alignment vertical="center"/>
    </xf>
    <xf numFmtId="3" fontId="15" fillId="26" borderId="0" xfId="62" applyNumberFormat="1" applyFont="1" applyFill="1" applyBorder="1" applyAlignment="1">
      <alignment horizontal="center" vertical="center"/>
    </xf>
    <xf numFmtId="3" fontId="15" fillId="26" borderId="0" xfId="62" applyNumberFormat="1" applyFont="1" applyFill="1" applyBorder="1" applyAlignment="1">
      <alignment horizontal="right" vertical="center"/>
    </xf>
    <xf numFmtId="164" fontId="15" fillId="27" borderId="20" xfId="40" applyNumberFormat="1" applyFont="1" applyFill="1" applyBorder="1" applyAlignment="1">
      <alignment horizontal="center" readingOrder="1"/>
    </xf>
    <xf numFmtId="164" fontId="15" fillId="27" borderId="0" xfId="40" applyNumberFormat="1" applyFont="1" applyFill="1" applyBorder="1" applyAlignment="1">
      <alignment horizontal="center" readingOrder="1"/>
    </xf>
    <xf numFmtId="0" fontId="73" fillId="25" borderId="0" xfId="70" applyFont="1" applyFill="1" applyBorder="1" applyAlignment="1">
      <alignment horizontal="left"/>
    </xf>
    <xf numFmtId="0" fontId="73" fillId="26" borderId="0" xfId="70" applyFont="1" applyFill="1" applyBorder="1" applyAlignment="1">
      <alignment horizontal="left"/>
    </xf>
    <xf numFmtId="0" fontId="14" fillId="25" borderId="0" xfId="70" applyFont="1" applyFill="1" applyBorder="1" applyAlignment="1">
      <alignment horizontal="left"/>
    </xf>
    <xf numFmtId="0" fontId="12" fillId="25" borderId="22" xfId="70" applyFont="1" applyFill="1" applyBorder="1" applyAlignment="1">
      <alignment horizontal="left"/>
    </xf>
    <xf numFmtId="1" fontId="16" fillId="0" borderId="0" xfId="70" applyNumberFormat="1" applyFont="1"/>
    <xf numFmtId="0" fontId="19" fillId="24" borderId="0" xfId="40" applyFont="1" applyFill="1" applyBorder="1" applyAlignment="1" applyProtection="1">
      <alignment horizontal="left"/>
    </xf>
    <xf numFmtId="0" fontId="19" fillId="26" borderId="0" xfId="70" applyFont="1" applyFill="1" applyBorder="1" applyAlignment="1">
      <alignment vertical="top"/>
    </xf>
    <xf numFmtId="49" fontId="14" fillId="25" borderId="12" xfId="62" applyNumberFormat="1" applyFont="1" applyFill="1" applyBorder="1" applyAlignment="1">
      <alignment horizontal="center" vertical="center" wrapText="1"/>
    </xf>
    <xf numFmtId="0" fontId="14" fillId="25" borderId="57" xfId="62" applyFont="1" applyFill="1" applyBorder="1" applyAlignment="1">
      <alignment horizontal="center"/>
    </xf>
    <xf numFmtId="0" fontId="14" fillId="25" borderId="0" xfId="70" applyFont="1" applyFill="1" applyBorder="1" applyAlignment="1">
      <alignment horizontal="left"/>
    </xf>
    <xf numFmtId="165" fontId="12" fillId="26" borderId="0" xfId="70" applyNumberFormat="1" applyFont="1" applyFill="1" applyBorder="1" applyAlignment="1">
      <alignment horizontal="center" vertical="center"/>
    </xf>
    <xf numFmtId="0" fontId="14" fillId="25" borderId="12" xfId="70" applyFont="1" applyFill="1" applyBorder="1" applyAlignment="1">
      <alignment horizontal="center"/>
    </xf>
    <xf numFmtId="0" fontId="50" fillId="25" borderId="0" xfId="70" applyFont="1" applyFill="1" applyAlignment="1">
      <alignment vertical="center"/>
    </xf>
    <xf numFmtId="0" fontId="50" fillId="25" borderId="20" xfId="70" applyFont="1" applyFill="1" applyBorder="1" applyAlignment="1">
      <alignment vertical="center"/>
    </xf>
    <xf numFmtId="0" fontId="9" fillId="25" borderId="0" xfId="70" applyFont="1" applyFill="1" applyBorder="1" applyAlignment="1">
      <alignment vertical="center"/>
    </xf>
    <xf numFmtId="0" fontId="50" fillId="25" borderId="0" xfId="70" applyFont="1" applyFill="1" applyBorder="1" applyAlignment="1">
      <alignment vertical="center"/>
    </xf>
    <xf numFmtId="0" fontId="50" fillId="0" borderId="0" xfId="70" applyFont="1" applyAlignment="1">
      <alignment vertical="center"/>
    </xf>
    <xf numFmtId="1" fontId="84" fillId="26" borderId="0" xfId="70" applyNumberFormat="1" applyFont="1" applyFill="1" applyBorder="1" applyAlignment="1">
      <alignment horizontal="right" vertical="center"/>
    </xf>
    <xf numFmtId="167" fontId="5" fillId="0" borderId="0" xfId="70" applyNumberFormat="1" applyFill="1"/>
    <xf numFmtId="0" fontId="16" fillId="0" borderId="0" xfId="70" applyFont="1" applyAlignment="1"/>
    <xf numFmtId="164" fontId="59" fillId="0" borderId="0" xfId="70" applyNumberFormat="1" applyFont="1" applyFill="1"/>
    <xf numFmtId="168" fontId="5" fillId="0" borderId="0" xfId="70" applyNumberFormat="1" applyFill="1"/>
    <xf numFmtId="0" fontId="5" fillId="0" borderId="0" xfId="219" applyFont="1"/>
    <xf numFmtId="0" fontId="14" fillId="25" borderId="0" xfId="0" applyFont="1" applyFill="1" applyBorder="1" applyAlignment="1">
      <alignment horizontal="center"/>
    </xf>
    <xf numFmtId="0" fontId="56" fillId="26" borderId="0" xfId="62" applyFont="1" applyFill="1" applyBorder="1"/>
    <xf numFmtId="0" fontId="14" fillId="26" borderId="51" xfId="70" applyFont="1" applyFill="1" applyBorder="1" applyAlignment="1"/>
    <xf numFmtId="0" fontId="14" fillId="25" borderId="69" xfId="62" applyFont="1" applyFill="1" applyBorder="1" applyAlignment="1">
      <alignment horizontal="center"/>
    </xf>
    <xf numFmtId="167" fontId="15" fillId="27" borderId="69" xfId="40" applyNumberFormat="1" applyFont="1" applyFill="1" applyBorder="1" applyAlignment="1">
      <alignment horizontal="right" wrapText="1" indent="1"/>
    </xf>
    <xf numFmtId="167" fontId="73" fillId="26" borderId="0" xfId="62" applyNumberFormat="1" applyFont="1" applyFill="1" applyBorder="1" applyAlignment="1">
      <alignment horizontal="right" indent="1"/>
    </xf>
    <xf numFmtId="165" fontId="6" fillId="25" borderId="0" xfId="0" applyNumberFormat="1" applyFont="1" applyFill="1" applyBorder="1" applyAlignment="1">
      <alignment horizontal="right" indent="1"/>
    </xf>
    <xf numFmtId="167" fontId="73" fillId="27" borderId="70" xfId="40" applyNumberFormat="1" applyFont="1" applyFill="1" applyBorder="1" applyAlignment="1">
      <alignment horizontal="right" wrapText="1" indent="1"/>
    </xf>
    <xf numFmtId="167" fontId="15" fillId="27" borderId="70" xfId="40" applyNumberFormat="1" applyFont="1" applyFill="1" applyBorder="1" applyAlignment="1">
      <alignment horizontal="right" wrapText="1" indent="1"/>
    </xf>
    <xf numFmtId="167" fontId="15" fillId="27" borderId="70" xfId="40" applyNumberFormat="1" applyFont="1" applyFill="1" applyBorder="1" applyAlignment="1">
      <alignment horizontal="center" wrapText="1"/>
    </xf>
    <xf numFmtId="165" fontId="73" fillId="27" borderId="70" xfId="58" applyNumberFormat="1" applyFont="1" applyFill="1" applyBorder="1" applyAlignment="1">
      <alignment horizontal="right" wrapText="1" indent="1"/>
    </xf>
    <xf numFmtId="165" fontId="15" fillId="27" borderId="70" xfId="40" applyNumberFormat="1" applyFont="1" applyFill="1" applyBorder="1" applyAlignment="1">
      <alignment horizontal="right" wrapText="1" indent="1"/>
    </xf>
    <xf numFmtId="2" fontId="15" fillId="27" borderId="70" xfId="40" applyNumberFormat="1" applyFont="1" applyFill="1" applyBorder="1" applyAlignment="1">
      <alignment horizontal="right" wrapText="1" indent="1"/>
    </xf>
    <xf numFmtId="167" fontId="73" fillId="27" borderId="69" xfId="40" applyNumberFormat="1" applyFont="1" applyFill="1" applyBorder="1" applyAlignment="1">
      <alignment horizontal="right" wrapText="1" indent="1"/>
    </xf>
    <xf numFmtId="0" fontId="70" fillId="0" borderId="0" xfId="70" applyFont="1"/>
    <xf numFmtId="1" fontId="70" fillId="0" borderId="0" xfId="70" applyNumberFormat="1" applyFont="1"/>
    <xf numFmtId="3" fontId="70" fillId="0" borderId="0" xfId="70" applyNumberFormat="1" applyFont="1"/>
    <xf numFmtId="0" fontId="70" fillId="0" borderId="0" xfId="70" applyFont="1" applyAlignment="1">
      <alignment vertical="center"/>
    </xf>
    <xf numFmtId="0" fontId="70" fillId="0" borderId="0" xfId="70" applyFont="1" applyAlignment="1"/>
    <xf numFmtId="0" fontId="70" fillId="0" borderId="0" xfId="62" applyFont="1"/>
    <xf numFmtId="0" fontId="20" fillId="25" borderId="0" xfId="0" applyFont="1" applyFill="1" applyBorder="1" applyAlignment="1"/>
    <xf numFmtId="164" fontId="15" fillId="24" borderId="0" xfId="40" applyNumberFormat="1" applyFont="1" applyFill="1" applyBorder="1" applyAlignment="1">
      <alignment wrapText="1"/>
    </xf>
    <xf numFmtId="0" fontId="15" fillId="25" borderId="0" xfId="0" applyFont="1" applyFill="1" applyBorder="1" applyAlignment="1">
      <alignment horizontal="left" indent="4"/>
    </xf>
    <xf numFmtId="0" fontId="15" fillId="26" borderId="0" xfId="0" applyFont="1" applyFill="1" applyBorder="1"/>
    <xf numFmtId="0" fontId="14" fillId="25" borderId="0" xfId="0" applyFont="1" applyFill="1" applyBorder="1" applyAlignment="1"/>
    <xf numFmtId="0" fontId="14" fillId="25" borderId="0" xfId="0" applyFont="1" applyFill="1" applyBorder="1" applyAlignment="1">
      <alignment horizontal="center"/>
    </xf>
    <xf numFmtId="0" fontId="13" fillId="25" borderId="0" xfId="0" applyFont="1" applyFill="1" applyBorder="1"/>
    <xf numFmtId="0" fontId="17" fillId="30" borderId="20" xfId="62" applyFont="1" applyFill="1" applyBorder="1" applyAlignment="1" applyProtection="1">
      <alignment horizontal="center" vertical="center"/>
    </xf>
    <xf numFmtId="0" fontId="96" fillId="35" borderId="0" xfId="68" applyFill="1" applyAlignment="1" applyProtection="1"/>
    <xf numFmtId="174" fontId="15" fillId="36" borderId="0" xfId="62" applyNumberFormat="1" applyFont="1" applyFill="1" applyAlignment="1">
      <alignment horizontal="right" vertical="center" wrapText="1"/>
    </xf>
    <xf numFmtId="167" fontId="73" fillId="26" borderId="10" xfId="0" applyNumberFormat="1" applyFont="1" applyFill="1" applyBorder="1" applyAlignment="1">
      <alignment horizontal="right" vertical="center" indent="2"/>
    </xf>
    <xf numFmtId="167" fontId="6" fillId="26" borderId="0" xfId="0" applyNumberFormat="1" applyFont="1" applyFill="1" applyBorder="1" applyAlignment="1">
      <alignment horizontal="right" indent="2"/>
    </xf>
    <xf numFmtId="165" fontId="73" fillId="26" borderId="10" xfId="0" applyNumberFormat="1" applyFont="1" applyFill="1" applyBorder="1" applyAlignment="1">
      <alignment horizontal="right" vertical="center" indent="2"/>
    </xf>
    <xf numFmtId="165" fontId="6" fillId="26" borderId="0" xfId="0" applyNumberFormat="1" applyFont="1" applyFill="1" applyBorder="1" applyAlignment="1">
      <alignment horizontal="right" indent="2"/>
    </xf>
    <xf numFmtId="167" fontId="6" fillId="25" borderId="0" xfId="0" applyNumberFormat="1" applyFont="1" applyFill="1" applyBorder="1" applyAlignment="1">
      <alignment horizontal="right" indent="1"/>
    </xf>
    <xf numFmtId="0" fontId="92" fillId="32" borderId="0" xfId="62" applyFont="1" applyFill="1" applyBorder="1" applyAlignment="1">
      <alignment wrapText="1"/>
    </xf>
    <xf numFmtId="2" fontId="73" fillId="24" borderId="0" xfId="40" applyNumberFormat="1" applyFont="1" applyFill="1" applyBorder="1" applyAlignment="1">
      <alignment horizontal="center" vertical="center" wrapText="1"/>
    </xf>
    <xf numFmtId="0" fontId="14" fillId="25" borderId="0" xfId="70" applyFont="1" applyFill="1" applyBorder="1" applyAlignment="1">
      <alignment horizontal="left"/>
    </xf>
    <xf numFmtId="167" fontId="6" fillId="26" borderId="0" xfId="0" applyNumberFormat="1" applyFont="1" applyFill="1" applyBorder="1" applyAlignment="1">
      <alignment horizontal="right" indent="1"/>
    </xf>
    <xf numFmtId="1" fontId="70" fillId="0" borderId="0" xfId="70" applyNumberFormat="1" applyFont="1" applyAlignment="1"/>
    <xf numFmtId="0" fontId="16" fillId="25" borderId="0" xfId="70" applyFont="1" applyFill="1" applyAlignment="1"/>
    <xf numFmtId="0" fontId="16" fillId="25" borderId="20" xfId="70" applyFont="1" applyFill="1" applyBorder="1" applyAlignment="1"/>
    <xf numFmtId="0" fontId="16" fillId="25" borderId="0" xfId="70" applyFont="1" applyFill="1" applyBorder="1" applyAlignment="1"/>
    <xf numFmtId="1" fontId="16" fillId="0" borderId="0" xfId="70" applyNumberFormat="1" applyFont="1" applyAlignment="1"/>
    <xf numFmtId="0" fontId="73" fillId="25" borderId="0" xfId="70" applyFont="1" applyFill="1" applyBorder="1" applyAlignment="1">
      <alignment horizontal="left"/>
    </xf>
    <xf numFmtId="0" fontId="12" fillId="25" borderId="22" xfId="70" applyFont="1" applyFill="1" applyBorder="1" applyAlignment="1">
      <alignment horizontal="left"/>
    </xf>
    <xf numFmtId="3" fontId="119" fillId="26" borderId="0" xfId="70" applyNumberFormat="1" applyFont="1" applyFill="1" applyBorder="1" applyAlignment="1">
      <alignment horizontal="right"/>
    </xf>
    <xf numFmtId="1" fontId="119" fillId="26" borderId="0" xfId="70" applyNumberFormat="1" applyFont="1" applyFill="1" applyBorder="1" applyAlignment="1">
      <alignment horizontal="right"/>
    </xf>
    <xf numFmtId="0" fontId="120" fillId="26" borderId="0" xfId="70" applyFont="1" applyFill="1"/>
    <xf numFmtId="2" fontId="121" fillId="26" borderId="0" xfId="70" applyNumberFormat="1" applyFont="1" applyFill="1" applyBorder="1" applyAlignment="1">
      <alignment horizontal="center"/>
    </xf>
    <xf numFmtId="0" fontId="16" fillId="26" borderId="0" xfId="70" applyFont="1" applyFill="1" applyAlignment="1"/>
    <xf numFmtId="0" fontId="8" fillId="25" borderId="0" xfId="72" applyFont="1" applyFill="1" applyBorder="1"/>
    <xf numFmtId="0" fontId="5" fillId="26" borderId="0" xfId="63" applyFill="1" applyAlignment="1"/>
    <xf numFmtId="0" fontId="5" fillId="25" borderId="0" xfId="63" applyFont="1" applyFill="1" applyAlignment="1">
      <alignment vertical="center"/>
    </xf>
    <xf numFmtId="0" fontId="5" fillId="25" borderId="0" xfId="63" applyFont="1" applyFill="1" applyBorder="1" applyAlignment="1">
      <alignment vertical="center"/>
    </xf>
    <xf numFmtId="0" fontId="5" fillId="26" borderId="0" xfId="63" applyFont="1" applyFill="1" applyAlignment="1">
      <alignment vertical="center"/>
    </xf>
    <xf numFmtId="0" fontId="5" fillId="0" borderId="0" xfId="63" applyFont="1" applyAlignment="1">
      <alignment vertical="center"/>
    </xf>
    <xf numFmtId="0" fontId="5" fillId="25" borderId="0" xfId="63" applyFont="1" applyFill="1"/>
    <xf numFmtId="0" fontId="13" fillId="25" borderId="0" xfId="63" applyFont="1" applyFill="1" applyBorder="1"/>
    <xf numFmtId="0" fontId="5" fillId="26" borderId="0" xfId="63" applyFont="1" applyFill="1"/>
    <xf numFmtId="0" fontId="5" fillId="0" borderId="0" xfId="63" applyFont="1"/>
    <xf numFmtId="0" fontId="13" fillId="26" borderId="0" xfId="63" applyFont="1" applyFill="1" applyBorder="1"/>
    <xf numFmtId="0" fontId="82" fillId="25" borderId="19" xfId="63" applyFont="1" applyFill="1" applyBorder="1"/>
    <xf numFmtId="1" fontId="15" fillId="26" borderId="0" xfId="63" applyNumberFormat="1" applyFont="1" applyFill="1" applyBorder="1" applyAlignment="1">
      <alignment horizontal="center" vertical="center" wrapText="1"/>
    </xf>
    <xf numFmtId="0" fontId="14" fillId="25" borderId="0" xfId="70" applyFont="1" applyFill="1" applyBorder="1" applyAlignment="1">
      <alignment horizontal="center" vertical="center" wrapText="1"/>
    </xf>
    <xf numFmtId="0" fontId="44" fillId="25" borderId="0" xfId="70" applyFont="1" applyFill="1" applyBorder="1"/>
    <xf numFmtId="0" fontId="14" fillId="0" borderId="0" xfId="70" applyFont="1" applyBorder="1" applyAlignment="1">
      <alignment horizontal="center" vertical="center" wrapText="1"/>
    </xf>
    <xf numFmtId="0" fontId="6" fillId="26" borderId="0" xfId="63" applyFont="1" applyFill="1" applyAlignment="1"/>
    <xf numFmtId="0" fontId="120" fillId="26" borderId="0" xfId="70" applyFont="1" applyFill="1" applyBorder="1"/>
    <xf numFmtId="0" fontId="14" fillId="26" borderId="11" xfId="70" applyFont="1" applyFill="1" applyBorder="1" applyAlignment="1">
      <alignment horizontal="center"/>
    </xf>
    <xf numFmtId="173" fontId="6" fillId="25" borderId="0" xfId="70" applyNumberFormat="1" applyFont="1" applyFill="1" applyBorder="1" applyAlignment="1">
      <alignment horizontal="left"/>
    </xf>
    <xf numFmtId="0" fontId="14" fillId="25" borderId="18" xfId="70" applyFont="1" applyFill="1" applyBorder="1" applyAlignment="1">
      <alignment horizontal="left"/>
    </xf>
    <xf numFmtId="0" fontId="12" fillId="25" borderId="23" xfId="70" applyFont="1" applyFill="1" applyBorder="1" applyAlignment="1">
      <alignment horizontal="left"/>
    </xf>
    <xf numFmtId="0" fontId="12" fillId="25" borderId="0" xfId="70" applyFont="1" applyFill="1" applyBorder="1" applyAlignment="1">
      <alignment horizontal="left"/>
    </xf>
    <xf numFmtId="165" fontId="5" fillId="0" borderId="0" xfId="70" applyNumberFormat="1" applyAlignment="1"/>
    <xf numFmtId="0" fontId="14" fillId="25" borderId="49" xfId="70" applyFont="1" applyFill="1" applyBorder="1" applyAlignment="1">
      <alignment horizontal="center" vertical="center" wrapText="1"/>
    </xf>
    <xf numFmtId="0" fontId="14" fillId="25" borderId="75" xfId="70" applyFont="1" applyFill="1" applyBorder="1" applyAlignment="1">
      <alignment horizontal="center" vertical="center" wrapText="1"/>
    </xf>
    <xf numFmtId="0" fontId="14" fillId="25" borderId="13" xfId="70" applyFont="1" applyFill="1" applyBorder="1" applyAlignment="1">
      <alignment horizontal="center" vertical="center" wrapText="1"/>
    </xf>
    <xf numFmtId="0" fontId="73" fillId="25" borderId="0" xfId="78" applyFont="1" applyFill="1" applyBorder="1" applyAlignment="1">
      <alignment horizontal="left" vertical="center"/>
    </xf>
    <xf numFmtId="171" fontId="73" fillId="26" borderId="49" xfId="70" applyNumberFormat="1" applyFont="1" applyFill="1" applyBorder="1" applyAlignment="1">
      <alignment horizontal="right" vertical="center" wrapText="1"/>
    </xf>
    <xf numFmtId="165" fontId="73" fillId="26" borderId="49" xfId="70" applyNumberFormat="1" applyFont="1" applyFill="1" applyBorder="1" applyAlignment="1">
      <alignment horizontal="right" vertical="center" wrapText="1" indent="2"/>
    </xf>
    <xf numFmtId="3" fontId="73" fillId="26" borderId="0" xfId="70" applyNumberFormat="1" applyFont="1" applyFill="1" applyBorder="1" applyAlignment="1">
      <alignment horizontal="right" vertical="center" wrapText="1"/>
    </xf>
    <xf numFmtId="167" fontId="73" fillId="25" borderId="0" xfId="70" applyNumberFormat="1" applyFont="1" applyFill="1" applyBorder="1" applyAlignment="1">
      <alignment horizontal="right" vertical="center" wrapText="1" indent="2"/>
    </xf>
    <xf numFmtId="171" fontId="11" fillId="26" borderId="0" xfId="70" applyNumberFormat="1" applyFont="1" applyFill="1" applyBorder="1" applyAlignment="1">
      <alignment horizontal="right" vertical="center" wrapText="1"/>
    </xf>
    <xf numFmtId="165" fontId="11" fillId="26" borderId="0" xfId="70" applyNumberFormat="1" applyFont="1" applyFill="1" applyBorder="1" applyAlignment="1">
      <alignment horizontal="right" vertical="center" wrapText="1" indent="2"/>
    </xf>
    <xf numFmtId="3" fontId="11" fillId="26" borderId="0" xfId="70" applyNumberFormat="1" applyFont="1" applyFill="1" applyBorder="1" applyAlignment="1">
      <alignment horizontal="right" vertical="center" wrapText="1"/>
    </xf>
    <xf numFmtId="167" fontId="11" fillId="25" borderId="0" xfId="70" applyNumberFormat="1" applyFont="1" applyFill="1" applyBorder="1" applyAlignment="1">
      <alignment horizontal="right" vertical="center" wrapText="1" indent="2"/>
    </xf>
    <xf numFmtId="171" fontId="6" fillId="26" borderId="0" xfId="70" applyNumberFormat="1" applyFont="1" applyFill="1" applyBorder="1" applyAlignment="1">
      <alignment horizontal="right" vertical="center" wrapText="1"/>
    </xf>
    <xf numFmtId="165" fontId="6" fillId="26" borderId="0" xfId="70" applyNumberFormat="1" applyFont="1" applyFill="1" applyBorder="1" applyAlignment="1">
      <alignment horizontal="right" vertical="center" wrapText="1" indent="2"/>
    </xf>
    <xf numFmtId="3" fontId="6" fillId="26" borderId="0" xfId="70" applyNumberFormat="1" applyFont="1" applyFill="1" applyBorder="1" applyAlignment="1">
      <alignment horizontal="right" vertical="center" wrapText="1"/>
    </xf>
    <xf numFmtId="167" fontId="6" fillId="25" borderId="0" xfId="70" applyNumberFormat="1" applyFont="1" applyFill="1" applyBorder="1" applyAlignment="1">
      <alignment horizontal="right" vertical="center" wrapText="1" indent="2"/>
    </xf>
    <xf numFmtId="171" fontId="11" fillId="26" borderId="0" xfId="70" applyNumberFormat="1" applyFont="1" applyFill="1" applyBorder="1" applyAlignment="1">
      <alignment horizontal="right" vertical="center"/>
    </xf>
    <xf numFmtId="165" fontId="11" fillId="26" borderId="0" xfId="70" applyNumberFormat="1" applyFont="1" applyFill="1" applyBorder="1" applyAlignment="1">
      <alignment horizontal="right" vertical="center" indent="2"/>
    </xf>
    <xf numFmtId="171" fontId="6" fillId="26" borderId="0" xfId="70" applyNumberFormat="1" applyFont="1" applyFill="1" applyBorder="1" applyAlignment="1">
      <alignment horizontal="right" vertical="center"/>
    </xf>
    <xf numFmtId="165" fontId="6" fillId="26" borderId="0" xfId="70" applyNumberFormat="1" applyFont="1" applyFill="1" applyBorder="1" applyAlignment="1">
      <alignment horizontal="right" vertical="center" indent="2"/>
    </xf>
    <xf numFmtId="0" fontId="6" fillId="0" borderId="0" xfId="70" applyFont="1" applyFill="1" applyAlignment="1">
      <alignment vertical="center"/>
    </xf>
    <xf numFmtId="0" fontId="11" fillId="26" borderId="0" xfId="70" applyFont="1" applyFill="1" applyBorder="1" applyAlignment="1">
      <alignment horizontal="right" vertical="center"/>
    </xf>
    <xf numFmtId="0" fontId="6" fillId="0" borderId="0" xfId="70" applyFont="1" applyFill="1" applyAlignment="1">
      <alignment vertical="top"/>
    </xf>
    <xf numFmtId="1" fontId="15" fillId="25" borderId="0" xfId="70" applyNumberFormat="1" applyFont="1" applyFill="1" applyBorder="1" applyAlignment="1">
      <alignment vertical="top"/>
    </xf>
    <xf numFmtId="0" fontId="5" fillId="25" borderId="0" xfId="70" applyNumberFormat="1" applyFont="1" applyFill="1" applyBorder="1" applyAlignment="1">
      <alignment vertical="top"/>
    </xf>
    <xf numFmtId="0" fontId="6" fillId="25" borderId="0" xfId="70" applyFont="1" applyFill="1" applyBorder="1" applyAlignment="1">
      <alignment vertical="top"/>
    </xf>
    <xf numFmtId="0" fontId="8" fillId="0" borderId="0" xfId="70" applyFont="1" applyFill="1" applyBorder="1"/>
    <xf numFmtId="0" fontId="59" fillId="0" borderId="0" xfId="70" applyFont="1" applyFill="1" applyAlignment="1"/>
    <xf numFmtId="0" fontId="5" fillId="0" borderId="0" xfId="70" applyFill="1" applyBorder="1"/>
    <xf numFmtId="0" fontId="16" fillId="0" borderId="0" xfId="70" applyFont="1" applyFill="1" applyBorder="1"/>
    <xf numFmtId="0" fontId="15" fillId="0" borderId="0" xfId="70" applyFont="1" applyFill="1" applyBorder="1" applyAlignment="1"/>
    <xf numFmtId="49" fontId="15" fillId="0" borderId="0" xfId="70" applyNumberFormat="1" applyFont="1" applyFill="1" applyBorder="1" applyAlignment="1">
      <alignment horizontal="right"/>
    </xf>
    <xf numFmtId="0" fontId="5" fillId="0" borderId="0" xfId="70" applyNumberFormat="1" applyFill="1"/>
    <xf numFmtId="0" fontId="19" fillId="0" borderId="0" xfId="70" applyFont="1" applyFill="1" applyBorder="1" applyAlignment="1">
      <alignment horizontal="right"/>
    </xf>
    <xf numFmtId="0" fontId="123" fillId="25" borderId="0" xfId="68" applyNumberFormat="1" applyFont="1" applyFill="1" applyBorder="1" applyAlignment="1" applyProtection="1">
      <alignment vertical="justify" wrapText="1"/>
      <protection locked="0"/>
    </xf>
    <xf numFmtId="0" fontId="12" fillId="0" borderId="0" xfId="70" applyFont="1" applyAlignment="1">
      <alignment horizontal="left"/>
    </xf>
    <xf numFmtId="1" fontId="14" fillId="26" borderId="12" xfId="63" applyNumberFormat="1" applyFont="1" applyFill="1" applyBorder="1" applyAlignment="1">
      <alignment horizontal="center" vertical="center"/>
    </xf>
    <xf numFmtId="2" fontId="73" fillId="24" borderId="0" xfId="40" applyNumberFormat="1" applyFont="1" applyFill="1" applyBorder="1" applyAlignment="1">
      <alignment horizontal="center" vertical="center" wrapText="1"/>
    </xf>
    <xf numFmtId="0" fontId="14" fillId="26" borderId="10" xfId="63" applyFont="1" applyFill="1" applyBorder="1" applyAlignment="1"/>
    <xf numFmtId="0" fontId="14" fillId="26" borderId="49" xfId="63" applyFont="1" applyFill="1" applyBorder="1" applyAlignment="1"/>
    <xf numFmtId="0" fontId="9" fillId="26" borderId="0" xfId="63" applyFont="1" applyFill="1" applyBorder="1"/>
    <xf numFmtId="0" fontId="9" fillId="25" borderId="0" xfId="63" applyFont="1" applyFill="1" applyBorder="1"/>
    <xf numFmtId="0" fontId="74" fillId="25" borderId="0" xfId="63" applyFont="1" applyFill="1"/>
    <xf numFmtId="0" fontId="74" fillId="25" borderId="0" xfId="63" applyFont="1" applyFill="1" applyBorder="1"/>
    <xf numFmtId="0" fontId="73" fillId="24" borderId="0" xfId="66" applyFont="1" applyFill="1" applyBorder="1" applyAlignment="1">
      <alignment horizontal="left" vertical="top"/>
    </xf>
    <xf numFmtId="0" fontId="73" fillId="27" borderId="0" xfId="40" applyFont="1" applyFill="1" applyBorder="1"/>
    <xf numFmtId="0" fontId="74" fillId="26" borderId="0" xfId="63" applyFont="1" applyFill="1"/>
    <xf numFmtId="0" fontId="74" fillId="0" borderId="0" xfId="63" applyFont="1"/>
    <xf numFmtId="0" fontId="74" fillId="25" borderId="0" xfId="63" applyFont="1" applyFill="1" applyAlignment="1"/>
    <xf numFmtId="0" fontId="74" fillId="25" borderId="0" xfId="63" applyFont="1" applyFill="1" applyBorder="1" applyAlignment="1"/>
    <xf numFmtId="0" fontId="73" fillId="24" borderId="0" xfId="66" applyFont="1" applyFill="1" applyBorder="1" applyAlignment="1">
      <alignment horizontal="left"/>
    </xf>
    <xf numFmtId="0" fontId="73" fillId="27" borderId="0" xfId="40" applyFont="1" applyFill="1" applyBorder="1" applyAlignment="1"/>
    <xf numFmtId="0" fontId="74" fillId="26" borderId="0" xfId="63" applyFont="1" applyFill="1" applyAlignment="1"/>
    <xf numFmtId="0" fontId="74" fillId="0" borderId="0" xfId="63" applyFont="1" applyAlignment="1"/>
    <xf numFmtId="165" fontId="48" fillId="0" borderId="0" xfId="0" applyNumberFormat="1" applyFont="1" applyFill="1"/>
    <xf numFmtId="177" fontId="26" fillId="27" borderId="0" xfId="220" applyNumberFormat="1" applyFont="1" applyFill="1" applyBorder="1" applyAlignment="1">
      <alignment horizontal="center" wrapText="1"/>
    </xf>
    <xf numFmtId="177" fontId="26" fillId="27" borderId="0" xfId="220" applyNumberFormat="1" applyFont="1" applyFill="1" applyBorder="1" applyAlignment="1">
      <alignment horizontal="right" wrapText="1" indent="1"/>
    </xf>
    <xf numFmtId="0" fontId="26" fillId="25" borderId="0" xfId="62" applyFont="1" applyFill="1" applyBorder="1" applyAlignment="1">
      <alignment horizontal="left" indent="1"/>
    </xf>
    <xf numFmtId="177" fontId="26" fillId="27" borderId="70" xfId="220" applyNumberFormat="1" applyFont="1" applyFill="1" applyBorder="1" applyAlignment="1">
      <alignment horizontal="right" wrapText="1" indent="1"/>
    </xf>
    <xf numFmtId="0" fontId="14" fillId="25" borderId="12" xfId="62" applyFont="1" applyFill="1" applyBorder="1" applyAlignment="1">
      <alignment horizontal="center"/>
    </xf>
    <xf numFmtId="167" fontId="5" fillId="0" borderId="0" xfId="62" applyNumberFormat="1"/>
    <xf numFmtId="0" fontId="14" fillId="26" borderId="0" xfId="63" applyFont="1" applyFill="1" applyBorder="1" applyAlignment="1"/>
    <xf numFmtId="3" fontId="73" fillId="27" borderId="0" xfId="40" applyNumberFormat="1" applyFont="1" applyFill="1" applyBorder="1" applyAlignment="1">
      <alignment horizontal="right" wrapText="1"/>
    </xf>
    <xf numFmtId="4" fontId="73" fillId="27" borderId="0" xfId="40" applyNumberFormat="1" applyFont="1" applyFill="1" applyBorder="1" applyAlignment="1">
      <alignment horizontal="right" wrapText="1"/>
    </xf>
    <xf numFmtId="3" fontId="84" fillId="25" borderId="0" xfId="63" applyNumberFormat="1" applyFont="1" applyFill="1" applyBorder="1" applyAlignment="1"/>
    <xf numFmtId="0" fontId="44" fillId="26" borderId="31" xfId="63" applyFont="1" applyFill="1" applyBorder="1" applyAlignment="1">
      <alignment horizontal="left" vertical="center"/>
    </xf>
    <xf numFmtId="0" fontId="44" fillId="26" borderId="32" xfId="63" applyFont="1" applyFill="1" applyBorder="1" applyAlignment="1">
      <alignment horizontal="left" vertical="center"/>
    </xf>
    <xf numFmtId="0" fontId="19" fillId="25" borderId="48" xfId="63" applyFont="1" applyFill="1" applyBorder="1" applyAlignment="1">
      <alignment horizontal="right"/>
    </xf>
    <xf numFmtId="0" fontId="73" fillId="24" borderId="0" xfId="66" applyFont="1" applyFill="1" applyBorder="1" applyAlignment="1">
      <alignment horizontal="left" vertical="center"/>
    </xf>
    <xf numFmtId="0" fontId="73" fillId="27" borderId="0" xfId="40" applyFont="1" applyFill="1" applyBorder="1" applyAlignment="1">
      <alignment vertical="center"/>
    </xf>
    <xf numFmtId="3" fontId="73" fillId="27" borderId="0" xfId="40" applyNumberFormat="1" applyFont="1" applyFill="1" applyBorder="1" applyAlignment="1">
      <alignment horizontal="right" vertical="center" wrapText="1"/>
    </xf>
    <xf numFmtId="0" fontId="82" fillId="25" borderId="19" xfId="63" applyFont="1" applyFill="1" applyBorder="1" applyAlignment="1">
      <alignment horizontal="right" vertical="center"/>
    </xf>
    <xf numFmtId="167" fontId="73" fillId="26" borderId="0" xfId="62" applyNumberFormat="1" applyFont="1" applyFill="1" applyBorder="1" applyAlignment="1">
      <alignment horizontal="left" indent="1"/>
    </xf>
    <xf numFmtId="167" fontId="6" fillId="25" borderId="0" xfId="0" applyNumberFormat="1" applyFont="1" applyFill="1" applyBorder="1" applyAlignment="1">
      <alignment horizontal="left" indent="1"/>
    </xf>
    <xf numFmtId="0" fontId="14" fillId="25" borderId="58" xfId="0" applyFont="1" applyFill="1" applyBorder="1" applyAlignment="1">
      <alignment horizontal="center"/>
    </xf>
    <xf numFmtId="0" fontId="14" fillId="26" borderId="13" xfId="62" applyFont="1" applyFill="1" applyBorder="1" applyAlignment="1">
      <alignment horizontal="center" vertical="center"/>
    </xf>
    <xf numFmtId="0" fontId="14" fillId="25" borderId="80" xfId="70" applyFont="1" applyFill="1" applyBorder="1" applyAlignment="1">
      <alignment horizontal="center"/>
    </xf>
    <xf numFmtId="0" fontId="82" fillId="25" borderId="19" xfId="63" applyFont="1" applyFill="1" applyBorder="1" applyAlignment="1"/>
    <xf numFmtId="0" fontId="73" fillId="24" borderId="0" xfId="66" applyFont="1" applyFill="1" applyBorder="1" applyAlignment="1">
      <alignment horizontal="left" indent="1"/>
    </xf>
    <xf numFmtId="0" fontId="74" fillId="25" borderId="0" xfId="63" applyFont="1" applyFill="1" applyAlignment="1">
      <alignment horizontal="left" vertical="top"/>
    </xf>
    <xf numFmtId="0" fontId="74" fillId="25" borderId="0" xfId="63" applyFont="1" applyFill="1" applyBorder="1" applyAlignment="1">
      <alignment horizontal="left" vertical="top"/>
    </xf>
    <xf numFmtId="0" fontId="19" fillId="26" borderId="0" xfId="63" applyFont="1" applyFill="1" applyBorder="1" applyAlignment="1">
      <alignment horizontal="left" vertical="top"/>
    </xf>
    <xf numFmtId="0" fontId="73" fillId="27" borderId="0" xfId="40" applyFont="1" applyFill="1" applyBorder="1" applyAlignment="1">
      <alignment horizontal="left" vertical="top"/>
    </xf>
    <xf numFmtId="0" fontId="74" fillId="26" borderId="0" xfId="63" applyFont="1" applyFill="1" applyAlignment="1">
      <alignment horizontal="left" vertical="top"/>
    </xf>
    <xf numFmtId="0" fontId="82" fillId="25" borderId="19" xfId="63" applyFont="1" applyFill="1" applyBorder="1" applyAlignment="1">
      <alignment horizontal="left" vertical="top"/>
    </xf>
    <xf numFmtId="0" fontId="74" fillId="0" borderId="0" xfId="63" applyFont="1" applyAlignment="1">
      <alignment horizontal="left" vertical="top"/>
    </xf>
    <xf numFmtId="1" fontId="14" fillId="26" borderId="12" xfId="63" applyNumberFormat="1" applyFont="1" applyFill="1" applyBorder="1" applyAlignment="1">
      <alignment horizontal="center" vertical="center" wrapText="1"/>
    </xf>
    <xf numFmtId="0" fontId="14" fillId="25" borderId="0" xfId="70" applyFont="1" applyFill="1" applyBorder="1" applyAlignment="1">
      <alignment horizontal="center" wrapText="1"/>
    </xf>
    <xf numFmtId="0" fontId="5" fillId="25" borderId="0" xfId="63" applyFont="1" applyFill="1" applyAlignment="1"/>
    <xf numFmtId="0" fontId="14" fillId="0" borderId="0" xfId="70" applyFont="1" applyBorder="1" applyAlignment="1">
      <alignment horizontal="center" wrapText="1"/>
    </xf>
    <xf numFmtId="0" fontId="44" fillId="25" borderId="0" xfId="70" applyFont="1" applyFill="1" applyBorder="1" applyAlignment="1"/>
    <xf numFmtId="0" fontId="45" fillId="24" borderId="0" xfId="40" applyFont="1" applyFill="1" applyBorder="1" applyAlignment="1">
      <alignment horizontal="left" vertical="center"/>
    </xf>
    <xf numFmtId="0" fontId="21" fillId="25" borderId="0" xfId="63" applyFont="1" applyFill="1" applyBorder="1" applyAlignment="1">
      <alignment horizontal="center" wrapText="1"/>
    </xf>
    <xf numFmtId="0" fontId="50" fillId="25" borderId="0" xfId="63" applyFont="1" applyFill="1" applyBorder="1" applyAlignment="1"/>
    <xf numFmtId="0" fontId="21" fillId="0" borderId="0" xfId="63" applyFont="1" applyBorder="1" applyAlignment="1">
      <alignment horizontal="center" wrapText="1"/>
    </xf>
    <xf numFmtId="0" fontId="14" fillId="25" borderId="0" xfId="63" applyFont="1" applyFill="1" applyBorder="1" applyAlignment="1">
      <alignment horizontal="left" wrapText="1" indent="1"/>
    </xf>
    <xf numFmtId="0" fontId="44" fillId="25" borderId="0" xfId="63" applyFont="1" applyFill="1" applyBorder="1" applyAlignment="1">
      <alignment horizontal="left" indent="1"/>
    </xf>
    <xf numFmtId="0" fontId="14" fillId="26" borderId="0" xfId="63" applyFont="1" applyFill="1" applyBorder="1" applyAlignment="1">
      <alignment horizontal="left" wrapText="1" indent="1"/>
    </xf>
    <xf numFmtId="0" fontId="82" fillId="25" borderId="19" xfId="63" applyFont="1" applyFill="1" applyBorder="1" applyAlignment="1">
      <alignment horizontal="left" indent="1"/>
    </xf>
    <xf numFmtId="3" fontId="84" fillId="25" borderId="0" xfId="63" applyNumberFormat="1" applyFont="1" applyFill="1" applyBorder="1" applyAlignment="1">
      <alignment horizontal="left" indent="1"/>
    </xf>
    <xf numFmtId="0" fontId="14" fillId="0" borderId="0" xfId="63" applyFont="1" applyBorder="1" applyAlignment="1">
      <alignment horizontal="left" wrapText="1" indent="1"/>
    </xf>
    <xf numFmtId="0" fontId="44" fillId="26" borderId="0" xfId="63" applyFont="1" applyFill="1" applyBorder="1" applyAlignment="1">
      <alignment horizontal="left" indent="1"/>
    </xf>
    <xf numFmtId="0" fontId="5" fillId="26" borderId="0" xfId="63" applyFill="1" applyAlignment="1">
      <alignment horizontal="left" indent="1"/>
    </xf>
    <xf numFmtId="0" fontId="44" fillId="26" borderId="0" xfId="70" applyFont="1" applyFill="1" applyBorder="1" applyAlignment="1">
      <alignment horizontal="left" indent="1"/>
    </xf>
    <xf numFmtId="0" fontId="5" fillId="26" borderId="0" xfId="63" applyFill="1" applyBorder="1" applyAlignment="1">
      <alignment horizontal="left" indent="1"/>
    </xf>
    <xf numFmtId="0" fontId="5" fillId="0" borderId="0" xfId="63" applyAlignment="1">
      <alignment horizontal="left" indent="1"/>
    </xf>
    <xf numFmtId="0" fontId="19" fillId="26" borderId="0" xfId="63" applyFont="1" applyFill="1" applyBorder="1" applyAlignment="1">
      <alignment horizontal="left"/>
    </xf>
    <xf numFmtId="3" fontId="129" fillId="26" borderId="0" xfId="63" applyNumberFormat="1" applyFont="1" applyFill="1" applyBorder="1" applyAlignment="1">
      <alignment horizontal="center"/>
    </xf>
    <xf numFmtId="3" fontId="129" fillId="26" borderId="0" xfId="63" applyNumberFormat="1" applyFont="1" applyFill="1" applyBorder="1" applyAlignment="1">
      <alignment horizontal="right"/>
    </xf>
    <xf numFmtId="3" fontId="73" fillId="27" borderId="0" xfId="40" applyNumberFormat="1" applyFont="1" applyFill="1" applyBorder="1" applyAlignment="1">
      <alignment horizontal="left" vertical="center" wrapText="1"/>
    </xf>
    <xf numFmtId="167" fontId="84" fillId="27" borderId="0" xfId="40" applyNumberFormat="1" applyFont="1" applyFill="1" applyBorder="1" applyAlignment="1">
      <alignment horizontal="right" wrapText="1" indent="1"/>
    </xf>
    <xf numFmtId="3" fontId="84" fillId="27" borderId="0" xfId="40" applyNumberFormat="1" applyFont="1" applyFill="1" applyBorder="1" applyAlignment="1">
      <alignment horizontal="right" wrapText="1" indent="1"/>
    </xf>
    <xf numFmtId="3" fontId="86" fillId="24" borderId="0" xfId="40" applyNumberFormat="1" applyFont="1" applyFill="1" applyBorder="1" applyAlignment="1">
      <alignment horizontal="right" indent="2"/>
    </xf>
    <xf numFmtId="0" fontId="130" fillId="24" borderId="0" xfId="40" applyFont="1" applyFill="1" applyBorder="1" applyAlignment="1">
      <alignment horizontal="left" vertical="center"/>
    </xf>
    <xf numFmtId="167" fontId="102" fillId="27" borderId="0" xfId="40" applyNumberFormat="1" applyFont="1" applyFill="1" applyBorder="1" applyAlignment="1">
      <alignment horizontal="right" wrapText="1" indent="1"/>
    </xf>
    <xf numFmtId="3" fontId="102" fillId="27" borderId="0" xfId="40" applyNumberFormat="1" applyFont="1" applyFill="1" applyBorder="1" applyAlignment="1">
      <alignment horizontal="right" wrapText="1" indent="1"/>
    </xf>
    <xf numFmtId="0" fontId="103" fillId="24" borderId="0" xfId="40" applyFont="1" applyFill="1" applyBorder="1" applyAlignment="1">
      <alignment horizontal="left" vertical="center" indent="2"/>
    </xf>
    <xf numFmtId="3" fontId="84" fillId="24" borderId="0" xfId="40" applyNumberFormat="1" applyFont="1" applyFill="1" applyBorder="1" applyAlignment="1">
      <alignment horizontal="right" indent="2"/>
    </xf>
    <xf numFmtId="3" fontId="131" fillId="24" borderId="0" xfId="40" applyNumberFormat="1" applyFont="1" applyFill="1" applyBorder="1" applyAlignment="1">
      <alignment horizontal="right" indent="2"/>
    </xf>
    <xf numFmtId="3" fontId="132" fillId="24" borderId="0" xfId="40" applyNumberFormat="1" applyFont="1" applyFill="1" applyBorder="1" applyAlignment="1">
      <alignment horizontal="right" indent="2"/>
    </xf>
    <xf numFmtId="0" fontId="133" fillId="24" borderId="0" xfId="40" applyFont="1" applyFill="1" applyBorder="1" applyAlignment="1">
      <alignment horizontal="left" vertical="center"/>
    </xf>
    <xf numFmtId="0" fontId="14" fillId="26" borderId="19" xfId="70" applyFont="1" applyFill="1" applyBorder="1" applyAlignment="1">
      <alignment vertical="center" wrapText="1"/>
    </xf>
    <xf numFmtId="167" fontId="103" fillId="24" borderId="0" xfId="306" applyNumberFormat="1" applyFont="1" applyFill="1" applyBorder="1" applyAlignment="1">
      <alignment horizontal="left" vertical="center" indent="2"/>
    </xf>
    <xf numFmtId="0" fontId="14" fillId="25" borderId="0" xfId="227" applyFont="1" applyFill="1" applyBorder="1" applyAlignment="1">
      <alignment horizontal="center" vertical="center" wrapText="1"/>
    </xf>
    <xf numFmtId="0" fontId="44" fillId="25" borderId="0" xfId="227" applyFont="1" applyFill="1" applyBorder="1"/>
    <xf numFmtId="0" fontId="14" fillId="0" borderId="0" xfId="227" applyFont="1" applyBorder="1" applyAlignment="1">
      <alignment horizontal="center" vertical="center" wrapText="1"/>
    </xf>
    <xf numFmtId="0" fontId="32" fillId="25" borderId="0" xfId="63" applyFont="1" applyFill="1" applyBorder="1" applyAlignment="1"/>
    <xf numFmtId="1" fontId="14" fillId="26" borderId="0" xfId="227" applyNumberFormat="1" applyFont="1" applyFill="1" applyBorder="1" applyAlignment="1">
      <alignment horizontal="center" vertical="center" wrapText="1"/>
    </xf>
    <xf numFmtId="0" fontId="43" fillId="26" borderId="0" xfId="227" applyFont="1" applyFill="1" applyBorder="1" applyAlignment="1"/>
    <xf numFmtId="0" fontId="90" fillId="25" borderId="0" xfId="70" applyFont="1" applyFill="1" applyBorder="1" applyAlignment="1"/>
    <xf numFmtId="0" fontId="5" fillId="25" borderId="0" xfId="53" applyFill="1"/>
    <xf numFmtId="0" fontId="12" fillId="25" borderId="0" xfId="53" applyFont="1" applyFill="1" applyBorder="1" applyAlignment="1">
      <alignment horizontal="left"/>
    </xf>
    <xf numFmtId="0" fontId="13" fillId="25" borderId="0" xfId="72" applyFont="1" applyFill="1" applyBorder="1"/>
    <xf numFmtId="0" fontId="14" fillId="25" borderId="0" xfId="72" applyFont="1" applyFill="1" applyBorder="1" applyAlignment="1">
      <alignment horizontal="center"/>
    </xf>
    <xf numFmtId="0" fontId="5" fillId="26" borderId="0" xfId="53" applyFill="1"/>
    <xf numFmtId="0" fontId="5" fillId="0" borderId="0" xfId="53"/>
    <xf numFmtId="0" fontId="14" fillId="25" borderId="0" xfId="78" applyFont="1" applyFill="1" applyBorder="1" applyAlignment="1">
      <alignment vertical="center" wrapText="1"/>
    </xf>
    <xf numFmtId="0" fontId="44" fillId="25" borderId="0" xfId="53" applyFont="1" applyFill="1"/>
    <xf numFmtId="0" fontId="46" fillId="25" borderId="0" xfId="53" applyFont="1" applyFill="1" applyBorder="1" applyAlignment="1">
      <alignment horizontal="left"/>
    </xf>
    <xf numFmtId="0" fontId="44" fillId="0" borderId="0" xfId="53" applyFont="1"/>
    <xf numFmtId="3" fontId="73" fillId="24" borderId="0" xfId="40" applyNumberFormat="1" applyFont="1" applyFill="1" applyBorder="1" applyAlignment="1">
      <alignment horizontal="left" vertical="center"/>
    </xf>
    <xf numFmtId="0" fontId="5" fillId="25" borderId="0" xfId="53" applyFont="1" applyFill="1"/>
    <xf numFmtId="3" fontId="11" fillId="24" borderId="0" xfId="40" applyNumberFormat="1" applyFont="1" applyFill="1" applyBorder="1" applyAlignment="1">
      <alignment horizontal="left" vertical="center"/>
    </xf>
    <xf numFmtId="3" fontId="6" fillId="27" borderId="0" xfId="40" applyNumberFormat="1" applyFont="1" applyFill="1" applyBorder="1" applyAlignment="1">
      <alignment horizontal="left" vertical="center" wrapText="1"/>
    </xf>
    <xf numFmtId="0" fontId="5" fillId="25" borderId="19" xfId="72" applyFont="1" applyFill="1" applyBorder="1"/>
    <xf numFmtId="0" fontId="5" fillId="0" borderId="0" xfId="53" applyFont="1"/>
    <xf numFmtId="3" fontId="6" fillId="24" borderId="0" xfId="40" applyNumberFormat="1" applyFont="1" applyFill="1" applyBorder="1" applyAlignment="1">
      <alignment horizontal="center" wrapText="1"/>
    </xf>
    <xf numFmtId="0" fontId="5" fillId="25" borderId="0" xfId="72" applyFont="1" applyFill="1" applyBorder="1"/>
    <xf numFmtId="0" fontId="15" fillId="25" borderId="0" xfId="78" applyFont="1" applyFill="1" applyBorder="1" applyAlignment="1">
      <alignment horizontal="left" wrapText="1" indent="1"/>
    </xf>
    <xf numFmtId="0" fontId="5" fillId="25" borderId="0" xfId="78" applyFill="1" applyBorder="1"/>
    <xf numFmtId="0" fontId="12" fillId="25" borderId="0" xfId="72" applyFont="1" applyFill="1" applyBorder="1" applyAlignment="1">
      <alignment vertical="center"/>
    </xf>
    <xf numFmtId="0" fontId="19" fillId="26" borderId="0" xfId="78" applyFont="1" applyFill="1" applyBorder="1" applyAlignment="1">
      <alignment horizontal="right"/>
    </xf>
    <xf numFmtId="0" fontId="5" fillId="26" borderId="0" xfId="78" applyFill="1"/>
    <xf numFmtId="0" fontId="5" fillId="0" borderId="0" xfId="78"/>
    <xf numFmtId="0" fontId="8" fillId="0" borderId="0" xfId="62" applyFont="1" applyAlignment="1">
      <alignment vertical="center"/>
    </xf>
    <xf numFmtId="0" fontId="18" fillId="25" borderId="0" xfId="72" applyFont="1" applyFill="1" applyBorder="1" applyAlignment="1">
      <alignment vertical="center"/>
    </xf>
    <xf numFmtId="0" fontId="16" fillId="25" borderId="0" xfId="72" applyFont="1" applyFill="1" applyBorder="1" applyAlignment="1">
      <alignment vertical="center"/>
    </xf>
    <xf numFmtId="0" fontId="19" fillId="25" borderId="0" xfId="78" applyFont="1" applyFill="1" applyBorder="1" applyAlignment="1">
      <alignment horizontal="right"/>
    </xf>
    <xf numFmtId="0" fontId="5" fillId="25" borderId="0" xfId="78" applyFill="1"/>
    <xf numFmtId="0" fontId="73" fillId="25" borderId="83" xfId="78" applyFont="1" applyFill="1" applyBorder="1" applyAlignment="1">
      <alignment vertical="center"/>
    </xf>
    <xf numFmtId="0" fontId="21" fillId="25" borderId="0" xfId="72" applyFont="1" applyFill="1" applyBorder="1" applyAlignment="1">
      <alignment horizontal="left" vertical="center"/>
    </xf>
    <xf numFmtId="0" fontId="6" fillId="25" borderId="0" xfId="78" applyFont="1" applyFill="1" applyBorder="1" applyAlignment="1">
      <alignment horizontal="left" wrapText="1" indent="1"/>
    </xf>
    <xf numFmtId="0" fontId="5" fillId="25" borderId="0" xfId="78" applyFont="1" applyFill="1" applyBorder="1"/>
    <xf numFmtId="3" fontId="6" fillId="24" borderId="0" xfId="40" applyNumberFormat="1" applyFont="1" applyFill="1" applyBorder="1" applyAlignment="1">
      <alignment horizontal="left" vertical="center" wrapText="1" indent="1"/>
    </xf>
    <xf numFmtId="0" fontId="5" fillId="0" borderId="0" xfId="78" applyFont="1"/>
    <xf numFmtId="3" fontId="6" fillId="24" borderId="0" xfId="40" applyNumberFormat="1" applyFont="1" applyFill="1" applyBorder="1" applyAlignment="1">
      <alignment horizontal="left" vertical="center" indent="1"/>
    </xf>
    <xf numFmtId="0" fontId="6" fillId="25" borderId="0" xfId="78" applyFont="1" applyFill="1" applyBorder="1" applyAlignment="1">
      <alignment horizontal="left" vertical="center" indent="1"/>
    </xf>
    <xf numFmtId="0" fontId="5" fillId="25" borderId="0" xfId="72" applyFont="1" applyFill="1"/>
    <xf numFmtId="0" fontId="32" fillId="25" borderId="0" xfId="62" applyFont="1" applyFill="1" applyBorder="1"/>
    <xf numFmtId="0" fontId="87" fillId="25" borderId="0" xfId="62" applyFont="1" applyFill="1" applyBorder="1" applyAlignment="1">
      <alignment horizontal="left"/>
    </xf>
    <xf numFmtId="0" fontId="15" fillId="24" borderId="0" xfId="40" applyFont="1" applyFill="1" applyBorder="1" applyAlignment="1" applyProtection="1">
      <alignment horizontal="left" indent="1"/>
    </xf>
    <xf numFmtId="0" fontId="19" fillId="26" borderId="0" xfId="63" applyFont="1" applyFill="1" applyBorder="1" applyAlignment="1">
      <alignment horizontal="left" wrapText="1"/>
    </xf>
    <xf numFmtId="0" fontId="14" fillId="0" borderId="0" xfId="70" applyFont="1" applyBorder="1" applyAlignment="1">
      <alignment horizontal="left" indent="1"/>
    </xf>
    <xf numFmtId="0" fontId="5" fillId="25" borderId="0" xfId="227" applyFill="1" applyBorder="1" applyProtection="1"/>
    <xf numFmtId="0" fontId="5" fillId="25" borderId="18" xfId="227" applyFill="1" applyBorder="1" applyProtection="1"/>
    <xf numFmtId="0" fontId="16" fillId="25" borderId="18" xfId="227" applyFont="1" applyFill="1" applyBorder="1" applyAlignment="1" applyProtection="1">
      <alignment horizontal="left"/>
    </xf>
    <xf numFmtId="0" fontId="5" fillId="26" borderId="0" xfId="227" applyFill="1" applyBorder="1" applyProtection="1"/>
    <xf numFmtId="0" fontId="5" fillId="25" borderId="0" xfId="227" applyFill="1" applyProtection="1"/>
    <xf numFmtId="0" fontId="5" fillId="0" borderId="0" xfId="227" applyProtection="1">
      <protection locked="0"/>
    </xf>
    <xf numFmtId="0" fontId="5" fillId="25" borderId="23" xfId="227" applyFill="1" applyBorder="1" applyProtection="1"/>
    <xf numFmtId="0" fontId="5" fillId="25" borderId="22" xfId="227" applyFill="1" applyBorder="1" applyProtection="1"/>
    <xf numFmtId="0" fontId="5" fillId="25" borderId="20" xfId="227" applyFill="1" applyBorder="1" applyProtection="1"/>
    <xf numFmtId="0" fontId="5" fillId="0" borderId="0" xfId="227" applyBorder="1" applyProtection="1"/>
    <xf numFmtId="0" fontId="63" fillId="25" borderId="0" xfId="227" applyFont="1" applyFill="1" applyBorder="1" applyProtection="1"/>
    <xf numFmtId="0" fontId="5" fillId="25" borderId="0" xfId="227" applyFill="1" applyAlignment="1" applyProtection="1">
      <alignment vertical="center"/>
    </xf>
    <xf numFmtId="0" fontId="5" fillId="25" borderId="20" xfId="227" applyFill="1" applyBorder="1" applyAlignment="1" applyProtection="1">
      <alignment vertical="center"/>
    </xf>
    <xf numFmtId="0" fontId="78" fillId="26" borderId="15" xfId="227" applyFont="1" applyFill="1" applyBorder="1" applyAlignment="1" applyProtection="1">
      <alignment vertical="center"/>
    </xf>
    <xf numFmtId="0" fontId="101" fillId="26" borderId="16" xfId="227" applyFont="1" applyFill="1" applyBorder="1" applyAlignment="1" applyProtection="1">
      <alignment vertical="center"/>
    </xf>
    <xf numFmtId="0" fontId="101" fillId="26" borderId="17" xfId="227" applyFont="1" applyFill="1" applyBorder="1" applyAlignment="1" applyProtection="1">
      <alignment vertical="center"/>
    </xf>
    <xf numFmtId="0" fontId="5" fillId="0" borderId="0" xfId="227" applyAlignment="1" applyProtection="1">
      <alignment vertical="center"/>
      <protection locked="0"/>
    </xf>
    <xf numFmtId="0" fontId="16" fillId="25" borderId="20" xfId="227" applyFont="1" applyFill="1" applyBorder="1" applyProtection="1"/>
    <xf numFmtId="0" fontId="14" fillId="25" borderId="0" xfId="227" applyFont="1" applyFill="1" applyBorder="1" applyAlignment="1" applyProtection="1">
      <alignment horizontal="center" vertical="center"/>
    </xf>
    <xf numFmtId="0" fontId="14" fillId="25" borderId="13" xfId="227" applyFont="1" applyFill="1" applyBorder="1" applyAlignment="1" applyProtection="1">
      <alignment horizontal="right" vertical="center"/>
    </xf>
    <xf numFmtId="0" fontId="14" fillId="25" borderId="13" xfId="227" applyFont="1" applyFill="1" applyBorder="1" applyAlignment="1" applyProtection="1">
      <alignment horizontal="center" vertical="center"/>
    </xf>
    <xf numFmtId="0" fontId="14" fillId="25" borderId="13" xfId="227" applyFont="1" applyFill="1" applyBorder="1" applyAlignment="1" applyProtection="1">
      <alignment vertical="center"/>
    </xf>
    <xf numFmtId="0" fontId="14" fillId="25" borderId="13" xfId="227" applyFont="1" applyFill="1" applyBorder="1" applyAlignment="1" applyProtection="1">
      <alignment horizontal="center"/>
    </xf>
    <xf numFmtId="0" fontId="14" fillId="25" borderId="13" xfId="227" applyFont="1" applyFill="1" applyBorder="1" applyAlignment="1" applyProtection="1">
      <alignment horizontal="right"/>
    </xf>
    <xf numFmtId="0" fontId="14" fillId="25" borderId="13" xfId="227" applyFont="1" applyFill="1" applyBorder="1" applyAlignment="1" applyProtection="1"/>
    <xf numFmtId="0" fontId="13" fillId="25" borderId="0" xfId="227" applyFont="1" applyFill="1" applyBorder="1" applyProtection="1"/>
    <xf numFmtId="0" fontId="59" fillId="25" borderId="0" xfId="227" applyFont="1" applyFill="1" applyProtection="1"/>
    <xf numFmtId="0" fontId="59" fillId="25" borderId="20" xfId="227" applyFont="1" applyFill="1" applyBorder="1" applyProtection="1"/>
    <xf numFmtId="0" fontId="59" fillId="0" borderId="0" xfId="227" applyFont="1" applyProtection="1">
      <protection locked="0"/>
    </xf>
    <xf numFmtId="0" fontId="16" fillId="25" borderId="0" xfId="227" applyFont="1" applyFill="1" applyBorder="1" applyProtection="1"/>
    <xf numFmtId="0" fontId="8" fillId="25" borderId="0" xfId="227" applyFont="1" applyFill="1" applyBorder="1" applyProtection="1"/>
    <xf numFmtId="0" fontId="16" fillId="0" borderId="0" xfId="227" applyFont="1" applyBorder="1" applyProtection="1"/>
    <xf numFmtId="0" fontId="62" fillId="25" borderId="0" xfId="227" applyFont="1" applyFill="1" applyBorder="1" applyProtection="1"/>
    <xf numFmtId="0" fontId="60" fillId="25" borderId="0" xfId="227" applyFont="1" applyFill="1" applyProtection="1"/>
    <xf numFmtId="0" fontId="60" fillId="25" borderId="20" xfId="227" applyFont="1" applyFill="1" applyBorder="1" applyProtection="1"/>
    <xf numFmtId="0" fontId="66" fillId="25" borderId="0" xfId="227" applyFont="1" applyFill="1" applyBorder="1" applyProtection="1"/>
    <xf numFmtId="0" fontId="60" fillId="0" borderId="0" xfId="227" applyFont="1" applyProtection="1">
      <protection locked="0"/>
    </xf>
    <xf numFmtId="0" fontId="19" fillId="0" borderId="0" xfId="227" applyFont="1" applyBorder="1" applyAlignment="1" applyProtection="1"/>
    <xf numFmtId="0" fontId="5" fillId="25" borderId="0" xfId="227" applyFill="1" applyBorder="1" applyAlignment="1" applyProtection="1">
      <alignment vertical="center"/>
    </xf>
    <xf numFmtId="167" fontId="73" fillId="25" borderId="0" xfId="227" applyNumberFormat="1" applyFont="1" applyFill="1" applyBorder="1" applyAlignment="1" applyProtection="1"/>
    <xf numFmtId="167" fontId="73" fillId="26" borderId="0" xfId="227" applyNumberFormat="1" applyFont="1" applyFill="1" applyBorder="1" applyAlignment="1" applyProtection="1"/>
    <xf numFmtId="167" fontId="14" fillId="25" borderId="0" xfId="227" applyNumberFormat="1" applyFont="1" applyFill="1" applyBorder="1" applyAlignment="1" applyProtection="1"/>
    <xf numFmtId="167" fontId="14" fillId="26" borderId="0" xfId="227" applyNumberFormat="1" applyFont="1" applyFill="1" applyBorder="1" applyAlignment="1" applyProtection="1"/>
    <xf numFmtId="0" fontId="44" fillId="25" borderId="0" xfId="227" applyFont="1" applyFill="1" applyProtection="1"/>
    <xf numFmtId="0" fontId="44" fillId="25" borderId="20" xfId="227" applyFont="1" applyFill="1" applyBorder="1" applyProtection="1"/>
    <xf numFmtId="0" fontId="9" fillId="25" borderId="0" xfId="227" applyFont="1" applyFill="1" applyBorder="1" applyProtection="1"/>
    <xf numFmtId="0" fontId="44" fillId="0" borderId="0" xfId="227" applyFont="1" applyProtection="1">
      <protection locked="0"/>
    </xf>
    <xf numFmtId="167" fontId="15" fillId="25" borderId="0" xfId="227" applyNumberFormat="1" applyFont="1" applyFill="1" applyBorder="1" applyAlignment="1" applyProtection="1"/>
    <xf numFmtId="167" fontId="15" fillId="26" borderId="0" xfId="227" applyNumberFormat="1" applyFont="1" applyFill="1" applyBorder="1" applyAlignment="1" applyProtection="1"/>
    <xf numFmtId="167" fontId="15" fillId="26" borderId="0" xfId="227" applyNumberFormat="1" applyFont="1" applyFill="1" applyBorder="1" applyAlignment="1" applyProtection="1">
      <alignment horizontal="right"/>
      <protection locked="0"/>
    </xf>
    <xf numFmtId="0" fontId="64" fillId="25" borderId="20" xfId="227" applyFont="1" applyFill="1" applyBorder="1" applyAlignment="1" applyProtection="1">
      <alignment horizontal="center"/>
    </xf>
    <xf numFmtId="0" fontId="32" fillId="25" borderId="0" xfId="227" applyFont="1" applyFill="1" applyBorder="1" applyProtection="1"/>
    <xf numFmtId="0" fontId="79" fillId="25" borderId="0" xfId="227" applyFont="1" applyFill="1" applyBorder="1" applyAlignment="1" applyProtection="1">
      <alignment horizontal="left" vertical="center"/>
    </xf>
    <xf numFmtId="1" fontId="15" fillId="25" borderId="0" xfId="227" applyNumberFormat="1" applyFont="1" applyFill="1" applyBorder="1" applyAlignment="1" applyProtection="1">
      <alignment horizontal="center"/>
    </xf>
    <xf numFmtId="3" fontId="15" fillId="25" borderId="0" xfId="227" applyNumberFormat="1" applyFont="1" applyFill="1" applyBorder="1" applyAlignment="1" applyProtection="1">
      <alignment horizontal="center"/>
    </xf>
    <xf numFmtId="0" fontId="5" fillId="0" borderId="18" xfId="227" applyFill="1" applyBorder="1" applyProtection="1"/>
    <xf numFmtId="0" fontId="14" fillId="25" borderId="0" xfId="227" applyFont="1" applyFill="1" applyBorder="1" applyAlignment="1" applyProtection="1">
      <alignment horizontal="right"/>
    </xf>
    <xf numFmtId="0" fontId="12" fillId="25" borderId="22" xfId="227" applyFont="1" applyFill="1" applyBorder="1" applyAlignment="1" applyProtection="1">
      <alignment horizontal="left"/>
    </xf>
    <xf numFmtId="0" fontId="19" fillId="25" borderId="22" xfId="227" applyFont="1" applyFill="1" applyBorder="1" applyProtection="1"/>
    <xf numFmtId="0" fontId="44" fillId="25" borderId="22" xfId="227" applyFont="1" applyFill="1" applyBorder="1" applyAlignment="1" applyProtection="1">
      <alignment horizontal="left"/>
    </xf>
    <xf numFmtId="0" fontId="5" fillId="25" borderId="21" xfId="227" applyFill="1" applyBorder="1" applyProtection="1"/>
    <xf numFmtId="0" fontId="5" fillId="25" borderId="19" xfId="227" applyFill="1" applyBorder="1" applyProtection="1"/>
    <xf numFmtId="0" fontId="14" fillId="25" borderId="0" xfId="227" applyFont="1" applyFill="1" applyBorder="1" applyAlignment="1" applyProtection="1">
      <alignment horizontal="center"/>
    </xf>
    <xf numFmtId="0" fontId="5" fillId="25" borderId="0" xfId="227" applyFill="1" applyBorder="1" applyAlignment="1" applyProtection="1">
      <alignment vertical="justify"/>
    </xf>
    <xf numFmtId="0" fontId="8" fillId="25" borderId="19" xfId="227" applyFont="1" applyFill="1" applyBorder="1" applyProtection="1"/>
    <xf numFmtId="0" fontId="61" fillId="25" borderId="0" xfId="227" applyFont="1" applyFill="1" applyBorder="1" applyProtection="1"/>
    <xf numFmtId="0" fontId="62" fillId="25" borderId="19" xfId="227" applyFont="1" applyFill="1" applyBorder="1" applyProtection="1"/>
    <xf numFmtId="0" fontId="6" fillId="25" borderId="0" xfId="227" applyFont="1" applyFill="1" applyBorder="1" applyProtection="1"/>
    <xf numFmtId="0" fontId="16" fillId="25" borderId="0" xfId="227" applyFont="1" applyFill="1" applyProtection="1"/>
    <xf numFmtId="0" fontId="15" fillId="25" borderId="0" xfId="227" applyFont="1" applyFill="1" applyBorder="1" applyProtection="1"/>
    <xf numFmtId="0" fontId="13" fillId="25" borderId="19" xfId="227" applyFont="1" applyFill="1" applyBorder="1" applyProtection="1"/>
    <xf numFmtId="0" fontId="16" fillId="0" borderId="0" xfId="227" applyFont="1" applyProtection="1">
      <protection locked="0"/>
    </xf>
    <xf numFmtId="0" fontId="14" fillId="25" borderId="0" xfId="227" applyFont="1" applyFill="1" applyBorder="1" applyAlignment="1" applyProtection="1">
      <alignment horizontal="left"/>
    </xf>
    <xf numFmtId="0" fontId="9" fillId="25" borderId="19" xfId="227" applyFont="1" applyFill="1" applyBorder="1" applyProtection="1"/>
    <xf numFmtId="165" fontId="15" fillId="25" borderId="0" xfId="227" applyNumberFormat="1" applyFont="1" applyFill="1" applyBorder="1" applyAlignment="1" applyProtection="1">
      <alignment horizontal="center"/>
    </xf>
    <xf numFmtId="165" fontId="6" fillId="25" borderId="0" xfId="227" applyNumberFormat="1" applyFont="1" applyFill="1" applyBorder="1" applyAlignment="1" applyProtection="1">
      <alignment horizontal="center"/>
    </xf>
    <xf numFmtId="0" fontId="59" fillId="25" borderId="0" xfId="227" applyFont="1" applyFill="1" applyBorder="1" applyProtection="1"/>
    <xf numFmtId="167" fontId="73" fillId="26" borderId="0" xfId="227" applyNumberFormat="1" applyFont="1" applyFill="1" applyBorder="1" applyAlignment="1" applyProtection="1">
      <alignment horizontal="right"/>
    </xf>
    <xf numFmtId="0" fontId="14" fillId="27" borderId="0" xfId="40" applyFont="1" applyFill="1" applyBorder="1" applyAlignment="1" applyProtection="1">
      <alignment horizontal="left" indent="1"/>
    </xf>
    <xf numFmtId="167" fontId="14" fillId="26" borderId="0" xfId="227" applyNumberFormat="1" applyFont="1" applyFill="1" applyBorder="1" applyAlignment="1" applyProtection="1">
      <alignment horizontal="right"/>
    </xf>
    <xf numFmtId="0" fontId="16" fillId="25" borderId="0" xfId="227" applyFont="1" applyFill="1" applyBorder="1" applyAlignment="1" applyProtection="1">
      <alignment vertical="center"/>
    </xf>
    <xf numFmtId="167" fontId="15" fillId="26" borderId="0" xfId="227" applyNumberFormat="1" applyFont="1" applyFill="1" applyBorder="1" applyAlignment="1" applyProtection="1">
      <alignment horizontal="right"/>
    </xf>
    <xf numFmtId="169" fontId="58" fillId="25" borderId="0" xfId="227" applyNumberFormat="1" applyFont="1" applyFill="1" applyBorder="1" applyAlignment="1" applyProtection="1">
      <alignment horizontal="center"/>
    </xf>
    <xf numFmtId="165" fontId="116" fillId="25" borderId="0" xfId="227" applyNumberFormat="1" applyFont="1" applyFill="1" applyBorder="1" applyAlignment="1" applyProtection="1">
      <alignment horizontal="center"/>
    </xf>
    <xf numFmtId="165" fontId="19" fillId="25" borderId="0" xfId="227" applyNumberFormat="1" applyFont="1" applyFill="1" applyBorder="1" applyAlignment="1" applyProtection="1">
      <alignment horizontal="right"/>
    </xf>
    <xf numFmtId="0" fontId="44" fillId="25" borderId="0" xfId="227" applyFont="1" applyFill="1" applyBorder="1" applyProtection="1"/>
    <xf numFmtId="0" fontId="17" fillId="30" borderId="19" xfId="227" applyFont="1" applyFill="1" applyBorder="1" applyAlignment="1" applyProtection="1">
      <alignment horizontal="center" vertical="center"/>
    </xf>
    <xf numFmtId="0" fontId="5" fillId="25" borderId="0" xfId="227" applyFill="1" applyBorder="1" applyAlignment="1" applyProtection="1">
      <alignment horizontal="left"/>
    </xf>
    <xf numFmtId="0" fontId="5" fillId="26" borderId="0" xfId="227" applyFill="1" applyProtection="1"/>
    <xf numFmtId="0" fontId="5" fillId="0" borderId="0" xfId="227" applyProtection="1"/>
    <xf numFmtId="0" fontId="12" fillId="25" borderId="23" xfId="227" applyFont="1" applyFill="1" applyBorder="1" applyAlignment="1" applyProtection="1">
      <alignment horizontal="left"/>
    </xf>
    <xf numFmtId="0" fontId="19" fillId="25" borderId="22" xfId="227" applyFont="1" applyFill="1" applyBorder="1" applyAlignment="1" applyProtection="1">
      <alignment horizontal="right"/>
    </xf>
    <xf numFmtId="0" fontId="12" fillId="25" borderId="20" xfId="227" applyFont="1" applyFill="1" applyBorder="1" applyAlignment="1" applyProtection="1">
      <alignment horizontal="left"/>
    </xf>
    <xf numFmtId="0" fontId="19" fillId="0" borderId="0" xfId="227" applyFont="1" applyBorder="1" applyAlignment="1" applyProtection="1">
      <alignment vertical="center"/>
    </xf>
    <xf numFmtId="0" fontId="12" fillId="25" borderId="0" xfId="227" applyFont="1" applyFill="1" applyBorder="1" applyAlignment="1" applyProtection="1">
      <alignment horizontal="left"/>
    </xf>
    <xf numFmtId="0" fontId="44" fillId="25" borderId="0" xfId="227" applyFont="1" applyFill="1" applyBorder="1" applyAlignment="1" applyProtection="1">
      <alignment horizontal="left"/>
    </xf>
    <xf numFmtId="0" fontId="78" fillId="26" borderId="15" xfId="227" applyFont="1" applyFill="1" applyBorder="1" applyAlignment="1" applyProtection="1"/>
    <xf numFmtId="0" fontId="5" fillId="25" borderId="0" xfId="227" applyFill="1" applyBorder="1" applyAlignment="1" applyProtection="1"/>
    <xf numFmtId="0" fontId="14" fillId="25" borderId="0" xfId="227" applyFont="1" applyFill="1" applyBorder="1" applyAlignment="1" applyProtection="1">
      <alignment horizontal="center" vertical="distributed"/>
    </xf>
    <xf numFmtId="0" fontId="26" fillId="25" borderId="0" xfId="227" applyFont="1" applyFill="1" applyProtection="1"/>
    <xf numFmtId="0" fontId="26" fillId="25" borderId="20" xfId="227" applyFont="1" applyFill="1" applyBorder="1" applyProtection="1"/>
    <xf numFmtId="0" fontId="26" fillId="25" borderId="0" xfId="227" applyFont="1" applyFill="1" applyBorder="1" applyProtection="1"/>
    <xf numFmtId="0" fontId="26" fillId="0" borderId="0" xfId="227" applyFont="1" applyProtection="1">
      <protection locked="0"/>
    </xf>
    <xf numFmtId="0" fontId="24" fillId="25" borderId="0" xfId="227" applyFont="1" applyFill="1" applyProtection="1"/>
    <xf numFmtId="0" fontId="24" fillId="0" borderId="0" xfId="227" applyFont="1" applyProtection="1">
      <protection locked="0"/>
    </xf>
    <xf numFmtId="0" fontId="24" fillId="25" borderId="20" xfId="227" applyFont="1" applyFill="1" applyBorder="1" applyProtection="1"/>
    <xf numFmtId="0" fontId="19" fillId="25" borderId="0" xfId="227" applyFont="1" applyFill="1" applyBorder="1" applyAlignment="1" applyProtection="1">
      <alignment horizontal="right"/>
    </xf>
    <xf numFmtId="164" fontId="14" fillId="25" borderId="0" xfId="227" applyNumberFormat="1" applyFont="1" applyFill="1" applyBorder="1" applyAlignment="1" applyProtection="1">
      <alignment horizontal="center"/>
    </xf>
    <xf numFmtId="164" fontId="58" fillId="25" borderId="0" xfId="227" applyNumberFormat="1" applyFont="1" applyFill="1" applyBorder="1" applyAlignment="1" applyProtection="1">
      <alignment horizontal="center"/>
    </xf>
    <xf numFmtId="0" fontId="58" fillId="25" borderId="0" xfId="227" applyFont="1" applyFill="1" applyBorder="1" applyAlignment="1" applyProtection="1">
      <alignment horizontal="left"/>
    </xf>
    <xf numFmtId="1" fontId="14" fillId="25" borderId="0" xfId="227" applyNumberFormat="1" applyFont="1" applyFill="1" applyBorder="1" applyAlignment="1" applyProtection="1">
      <alignment horizontal="center"/>
    </xf>
    <xf numFmtId="0" fontId="27" fillId="25" borderId="20" xfId="227" applyFont="1" applyFill="1" applyBorder="1" applyProtection="1"/>
    <xf numFmtId="0" fontId="117" fillId="25" borderId="0" xfId="227" applyFont="1" applyFill="1" applyProtection="1"/>
    <xf numFmtId="164" fontId="65" fillId="25" borderId="0" xfId="227" applyNumberFormat="1" applyFont="1" applyFill="1" applyBorder="1" applyAlignment="1" applyProtection="1">
      <alignment horizontal="center"/>
    </xf>
    <xf numFmtId="0" fontId="117" fillId="0" borderId="0" xfId="227" applyFont="1" applyProtection="1">
      <protection locked="0"/>
    </xf>
    <xf numFmtId="0" fontId="17" fillId="30" borderId="20" xfId="227" applyFont="1" applyFill="1" applyBorder="1" applyAlignment="1" applyProtection="1">
      <alignment horizontal="center" vertical="center"/>
    </xf>
    <xf numFmtId="3" fontId="134" fillId="24" borderId="0" xfId="40" applyNumberFormat="1" applyFont="1" applyFill="1" applyBorder="1" applyAlignment="1">
      <alignment horizontal="right" indent="2"/>
    </xf>
    <xf numFmtId="167" fontId="103" fillId="24" borderId="84" xfId="306" applyNumberFormat="1" applyFont="1" applyFill="1" applyBorder="1" applyAlignment="1">
      <alignment horizontal="left" vertical="center" indent="2"/>
    </xf>
    <xf numFmtId="3" fontId="102" fillId="24" borderId="0" xfId="40" applyNumberFormat="1" applyFont="1" applyFill="1" applyBorder="1" applyAlignment="1">
      <alignment horizontal="right" indent="2"/>
    </xf>
    <xf numFmtId="0" fontId="73" fillId="24" borderId="84" xfId="66" applyFont="1" applyFill="1" applyBorder="1" applyAlignment="1">
      <alignment horizontal="left"/>
    </xf>
    <xf numFmtId="0" fontId="133" fillId="26" borderId="0" xfId="70" applyFont="1" applyFill="1" applyBorder="1" applyAlignment="1">
      <alignment horizontal="center" vertical="center" wrapText="1"/>
    </xf>
    <xf numFmtId="167" fontId="12" fillId="27" borderId="0" xfId="40" applyNumberFormat="1" applyFont="1" applyFill="1" applyBorder="1" applyAlignment="1">
      <alignment horizontal="right" wrapText="1" indent="1"/>
    </xf>
    <xf numFmtId="3" fontId="12" fillId="27" borderId="0" xfId="40" applyNumberFormat="1" applyFont="1" applyFill="1" applyBorder="1" applyAlignment="1">
      <alignment horizontal="right" wrapText="1" indent="1"/>
    </xf>
    <xf numFmtId="0" fontId="87" fillId="25" borderId="0" xfId="63" applyFont="1" applyFill="1" applyBorder="1" applyAlignment="1"/>
    <xf numFmtId="0" fontId="14" fillId="25" borderId="85" xfId="70" applyFont="1" applyFill="1" applyBorder="1" applyAlignment="1">
      <alignment horizontal="center"/>
    </xf>
    <xf numFmtId="0" fontId="73" fillId="25" borderId="0" xfId="78" applyFont="1" applyFill="1" applyBorder="1" applyAlignment="1">
      <alignment horizontal="left" vertical="center"/>
    </xf>
    <xf numFmtId="0" fontId="19" fillId="26" borderId="0" xfId="63" applyFont="1" applyFill="1" applyBorder="1" applyAlignment="1">
      <alignment horizontal="left" wrapText="1"/>
    </xf>
    <xf numFmtId="0" fontId="12" fillId="25" borderId="22" xfId="62" applyFont="1" applyFill="1" applyBorder="1" applyAlignment="1">
      <alignment horizontal="left"/>
    </xf>
    <xf numFmtId="0" fontId="15" fillId="36" borderId="0" xfId="62" applyFont="1" applyFill="1" applyBorder="1" applyAlignment="1">
      <alignment vertical="center" wrapText="1"/>
    </xf>
    <xf numFmtId="0" fontId="15" fillId="36" borderId="0" xfId="62" applyFont="1" applyFill="1" applyBorder="1" applyAlignment="1">
      <alignment vertical="center"/>
    </xf>
    <xf numFmtId="164" fontId="31" fillId="36" borderId="0" xfId="40" applyNumberFormat="1" applyFont="1" applyFill="1" applyBorder="1" applyAlignment="1">
      <alignment horizontal="left" vertical="center" wrapText="1"/>
    </xf>
    <xf numFmtId="0" fontId="73" fillId="25" borderId="0" xfId="70" applyFont="1" applyFill="1" applyBorder="1" applyAlignment="1">
      <alignment horizontal="left"/>
    </xf>
    <xf numFmtId="0" fontId="14" fillId="25" borderId="0" xfId="70" applyFont="1" applyFill="1" applyBorder="1" applyAlignment="1">
      <alignment horizontal="left"/>
    </xf>
    <xf numFmtId="0" fontId="12" fillId="25" borderId="23" xfId="70" applyFont="1" applyFill="1" applyBorder="1" applyAlignment="1">
      <alignment horizontal="left"/>
    </xf>
    <xf numFmtId="0" fontId="12" fillId="25" borderId="22" xfId="70" applyFont="1" applyFill="1" applyBorder="1" applyAlignment="1">
      <alignment horizontal="left"/>
    </xf>
    <xf numFmtId="0" fontId="12" fillId="25" borderId="0" xfId="70" applyFont="1" applyFill="1" applyBorder="1" applyAlignment="1">
      <alignment horizontal="left"/>
    </xf>
    <xf numFmtId="0" fontId="5" fillId="0" borderId="0" xfId="62" applyFont="1"/>
    <xf numFmtId="0" fontId="5" fillId="26" borderId="0" xfId="72" applyFill="1" applyBorder="1"/>
    <xf numFmtId="0" fontId="14" fillId="25" borderId="12" xfId="78" applyFont="1" applyFill="1" applyBorder="1" applyAlignment="1">
      <alignment horizontal="center" vertical="center"/>
    </xf>
    <xf numFmtId="0" fontId="14" fillId="25" borderId="0" xfId="78" applyFont="1" applyFill="1" applyBorder="1" applyAlignment="1">
      <alignment vertical="center"/>
    </xf>
    <xf numFmtId="0" fontId="14" fillId="25" borderId="86" xfId="78" applyFont="1" applyFill="1" applyBorder="1" applyAlignment="1">
      <alignment horizontal="center" vertical="center"/>
    </xf>
    <xf numFmtId="0" fontId="14" fillId="25" borderId="0" xfId="70" applyFont="1" applyFill="1" applyBorder="1" applyAlignment="1">
      <alignment horizontal="center" vertical="center"/>
    </xf>
    <xf numFmtId="178" fontId="73" fillId="25" borderId="0" xfId="59" applyNumberFormat="1" applyFont="1" applyFill="1" applyBorder="1" applyAlignment="1">
      <alignment horizontal="right" indent="1"/>
    </xf>
    <xf numFmtId="1" fontId="5" fillId="0" borderId="0" xfId="53" applyNumberFormat="1" applyFont="1"/>
    <xf numFmtId="0" fontId="14" fillId="0" borderId="0" xfId="70" applyFont="1" applyBorder="1" applyAlignment="1">
      <alignment horizontal="center" vertical="center"/>
    </xf>
    <xf numFmtId="0" fontId="82" fillId="25" borderId="0" xfId="72" applyFont="1" applyFill="1" applyBorder="1"/>
    <xf numFmtId="0" fontId="44" fillId="26" borderId="0" xfId="53" applyFont="1" applyFill="1"/>
    <xf numFmtId="178" fontId="15" fillId="25" borderId="0" xfId="59" applyNumberFormat="1" applyFont="1" applyFill="1" applyBorder="1" applyAlignment="1">
      <alignment horizontal="right" indent="1"/>
    </xf>
    <xf numFmtId="0" fontId="5" fillId="26" borderId="0" xfId="53" applyFont="1" applyFill="1"/>
    <xf numFmtId="0" fontId="8" fillId="25" borderId="0" xfId="72" applyFont="1" applyFill="1" applyBorder="1" applyAlignment="1">
      <alignment vertical="center"/>
    </xf>
    <xf numFmtId="0" fontId="84" fillId="25" borderId="0" xfId="70" applyFont="1" applyFill="1" applyBorder="1" applyAlignment="1"/>
    <xf numFmtId="0" fontId="84" fillId="25" borderId="0" xfId="70" quotePrefix="1" applyFont="1" applyFill="1" applyBorder="1" applyAlignment="1"/>
    <xf numFmtId="3" fontId="73" fillId="24" borderId="0" xfId="40" applyNumberFormat="1" applyFont="1" applyFill="1" applyBorder="1" applyAlignment="1">
      <alignment horizontal="center" wrapText="1"/>
    </xf>
    <xf numFmtId="0" fontId="77" fillId="25" borderId="0" xfId="72" applyFont="1" applyFill="1" applyBorder="1"/>
    <xf numFmtId="0" fontId="73" fillId="25" borderId="0" xfId="70" quotePrefix="1" applyFont="1" applyFill="1" applyBorder="1" applyAlignment="1">
      <alignment horizontal="left"/>
    </xf>
    <xf numFmtId="1" fontId="19" fillId="25" borderId="0" xfId="70" applyNumberFormat="1" applyFont="1" applyFill="1" applyBorder="1" applyAlignment="1">
      <alignment horizontal="right"/>
    </xf>
    <xf numFmtId="0" fontId="5" fillId="0" borderId="0" xfId="62" applyFont="1" applyAlignment="1">
      <alignment vertical="center"/>
    </xf>
    <xf numFmtId="0" fontId="5" fillId="26" borderId="0" xfId="78" applyFont="1" applyFill="1"/>
    <xf numFmtId="0" fontId="135" fillId="26" borderId="0" xfId="68" applyFont="1" applyFill="1" applyBorder="1" applyAlignment="1" applyProtection="1"/>
    <xf numFmtId="0" fontId="6" fillId="26" borderId="0" xfId="62" applyFont="1" applyFill="1" applyBorder="1"/>
    <xf numFmtId="49" fontId="15" fillId="26" borderId="0" xfId="62" applyNumberFormat="1" applyFont="1" applyFill="1" applyBorder="1" applyAlignment="1">
      <alignment horizontal="right"/>
    </xf>
    <xf numFmtId="0" fontId="8" fillId="26" borderId="0" xfId="72" applyFont="1" applyFill="1" applyBorder="1"/>
    <xf numFmtId="0" fontId="17" fillId="26" borderId="0" xfId="71" applyFont="1" applyFill="1" applyBorder="1" applyAlignment="1">
      <alignment horizontal="center" vertical="center"/>
    </xf>
    <xf numFmtId="0" fontId="87" fillId="0" borderId="0" xfId="62" applyFont="1"/>
    <xf numFmtId="165" fontId="59" fillId="0" borderId="0" xfId="227" applyNumberFormat="1" applyFont="1" applyProtection="1">
      <protection locked="0"/>
    </xf>
    <xf numFmtId="165" fontId="16" fillId="0" borderId="0" xfId="227" applyNumberFormat="1" applyFont="1" applyProtection="1">
      <protection locked="0"/>
    </xf>
    <xf numFmtId="0" fontId="73" fillId="24" borderId="84" xfId="66" applyFont="1" applyFill="1" applyBorder="1" applyAlignment="1">
      <alignment horizontal="left" indent="1"/>
    </xf>
    <xf numFmtId="1" fontId="70" fillId="0" borderId="0" xfId="70" applyNumberFormat="1" applyFont="1" applyFill="1"/>
    <xf numFmtId="1" fontId="70" fillId="0" borderId="0" xfId="70" applyNumberFormat="1" applyFont="1" applyFill="1" applyAlignment="1">
      <alignment horizontal="center"/>
    </xf>
    <xf numFmtId="3" fontId="70" fillId="0" borderId="0" xfId="70" applyNumberFormat="1" applyFont="1" applyFill="1"/>
    <xf numFmtId="0" fontId="0" fillId="0" borderId="0" xfId="0" applyFill="1" applyAlignment="1">
      <alignment vertical="center"/>
    </xf>
    <xf numFmtId="0" fontId="5" fillId="0" borderId="0" xfId="0" applyFont="1" applyFill="1"/>
    <xf numFmtId="0" fontId="48" fillId="0" borderId="0" xfId="0" applyFont="1" applyFill="1"/>
    <xf numFmtId="0" fontId="0" fillId="0" borderId="0" xfId="0" applyFill="1" applyAlignment="1"/>
    <xf numFmtId="0" fontId="5" fillId="25" borderId="0" xfId="227" applyFill="1"/>
    <xf numFmtId="0" fontId="5" fillId="25" borderId="0" xfId="227" applyFill="1" applyBorder="1"/>
    <xf numFmtId="0" fontId="5" fillId="0" borderId="0" xfId="227"/>
    <xf numFmtId="0" fontId="5" fillId="0" borderId="0" xfId="227" applyBorder="1"/>
    <xf numFmtId="0" fontId="5" fillId="25" borderId="20" xfId="227" applyFill="1" applyBorder="1"/>
    <xf numFmtId="0" fontId="19" fillId="25" borderId="0" xfId="227" applyFont="1" applyFill="1" applyBorder="1" applyAlignment="1">
      <alignment horizontal="right"/>
    </xf>
    <xf numFmtId="0" fontId="5" fillId="25" borderId="0" xfId="227" applyFill="1" applyAlignment="1">
      <alignment vertical="center"/>
    </xf>
    <xf numFmtId="0" fontId="5" fillId="25" borderId="20" xfId="227" applyFill="1" applyBorder="1" applyAlignment="1">
      <alignment vertical="center"/>
    </xf>
    <xf numFmtId="0" fontId="5" fillId="0" borderId="0" xfId="227" applyAlignment="1">
      <alignment vertical="center"/>
    </xf>
    <xf numFmtId="0" fontId="8" fillId="25" borderId="0" xfId="227" applyFont="1" applyFill="1" applyBorder="1"/>
    <xf numFmtId="0" fontId="15" fillId="25" borderId="0" xfId="227" applyFont="1" applyFill="1" applyBorder="1"/>
    <xf numFmtId="0" fontId="13" fillId="25" borderId="0" xfId="227" applyFont="1" applyFill="1" applyBorder="1"/>
    <xf numFmtId="0" fontId="5" fillId="26" borderId="0" xfId="227" applyFill="1"/>
    <xf numFmtId="0" fontId="15" fillId="25" borderId="0" xfId="227" applyFont="1" applyFill="1" applyBorder="1" applyAlignment="1"/>
    <xf numFmtId="0" fontId="5" fillId="25" borderId="0" xfId="227" applyFill="1" applyAlignment="1">
      <alignment readingOrder="1"/>
    </xf>
    <xf numFmtId="0" fontId="5" fillId="25" borderId="0" xfId="227" applyFill="1" applyBorder="1" applyAlignment="1">
      <alignment readingOrder="1"/>
    </xf>
    <xf numFmtId="0" fontId="5" fillId="0" borderId="0" xfId="227" applyBorder="1" applyAlignment="1">
      <alignment readingOrder="2"/>
    </xf>
    <xf numFmtId="0" fontId="5" fillId="25" borderId="0" xfId="227" applyFill="1" applyBorder="1" applyAlignment="1">
      <alignment readingOrder="2"/>
    </xf>
    <xf numFmtId="0" fontId="5" fillId="0" borderId="0" xfId="227" applyAlignment="1">
      <alignment readingOrder="2"/>
    </xf>
    <xf numFmtId="0" fontId="12" fillId="25" borderId="0" xfId="227" applyFont="1" applyFill="1" applyBorder="1" applyAlignment="1">
      <alignment horizontal="left" readingOrder="1"/>
    </xf>
    <xf numFmtId="0" fontId="12" fillId="25" borderId="22" xfId="227" applyFont="1" applyFill="1" applyBorder="1" applyAlignment="1">
      <alignment readingOrder="1"/>
    </xf>
    <xf numFmtId="0" fontId="5" fillId="25" borderId="22" xfId="227" applyFill="1" applyBorder="1" applyAlignment="1">
      <alignment readingOrder="1"/>
    </xf>
    <xf numFmtId="0" fontId="5" fillId="25" borderId="21" xfId="227" applyFill="1" applyBorder="1" applyAlignment="1">
      <alignment readingOrder="1"/>
    </xf>
    <xf numFmtId="0" fontId="5" fillId="25" borderId="0" xfId="227" applyFill="1" applyAlignment="1">
      <alignment readingOrder="2"/>
    </xf>
    <xf numFmtId="0" fontId="6" fillId="25" borderId="0" xfId="227" applyFont="1" applyFill="1" applyAlignment="1">
      <alignment readingOrder="1"/>
    </xf>
    <xf numFmtId="0" fontId="6" fillId="25" borderId="0" xfId="227" applyFont="1" applyFill="1" applyBorder="1" applyAlignment="1">
      <alignment readingOrder="1"/>
    </xf>
    <xf numFmtId="0" fontId="6" fillId="25" borderId="19" xfId="227" applyFont="1" applyFill="1" applyBorder="1" applyAlignment="1">
      <alignment readingOrder="1"/>
    </xf>
    <xf numFmtId="0" fontId="6" fillId="25" borderId="0" xfId="227" applyFont="1" applyFill="1" applyAlignment="1">
      <alignment readingOrder="2"/>
    </xf>
    <xf numFmtId="0" fontId="6" fillId="0" borderId="0" xfId="227" applyFont="1" applyAlignment="1">
      <alignment readingOrder="2"/>
    </xf>
    <xf numFmtId="0" fontId="15" fillId="25" borderId="0" xfId="227" applyFont="1" applyFill="1" applyBorder="1" applyAlignment="1">
      <alignment horizontal="center" vertical="top" readingOrder="1"/>
    </xf>
    <xf numFmtId="0" fontId="15" fillId="25" borderId="0" xfId="227" applyFont="1" applyFill="1" applyBorder="1" applyAlignment="1">
      <alignment horizontal="right" readingOrder="1"/>
    </xf>
    <xf numFmtId="0" fontId="15" fillId="25" borderId="0" xfId="227" applyFont="1" applyFill="1" applyBorder="1" applyAlignment="1">
      <alignment horizontal="justify" vertical="top" readingOrder="1"/>
    </xf>
    <xf numFmtId="0" fontId="14" fillId="25" borderId="0" xfId="227" applyFont="1" applyFill="1" applyBorder="1" applyAlignment="1">
      <alignment horizontal="justify" vertical="center" readingOrder="1"/>
    </xf>
    <xf numFmtId="0" fontId="15" fillId="25" borderId="0" xfId="227" applyFont="1" applyFill="1" applyBorder="1" applyAlignment="1">
      <alignment horizontal="center" vertical="center" readingOrder="1"/>
    </xf>
    <xf numFmtId="0" fontId="15" fillId="25" borderId="0" xfId="227" applyFont="1" applyFill="1" applyBorder="1" applyAlignment="1">
      <alignment vertical="center" readingOrder="1"/>
    </xf>
    <xf numFmtId="0" fontId="15" fillId="25" borderId="0" xfId="227" applyFont="1" applyFill="1" applyBorder="1" applyAlignment="1">
      <alignment horizontal="right" vertical="center" readingOrder="1"/>
    </xf>
    <xf numFmtId="0" fontId="15" fillId="25" borderId="0" xfId="227" applyFont="1" applyFill="1" applyBorder="1" applyAlignment="1">
      <alignment horizontal="justify" vertical="center" readingOrder="1"/>
    </xf>
    <xf numFmtId="0" fontId="37" fillId="25" borderId="0" xfId="227" applyFont="1" applyFill="1" applyBorder="1" applyAlignment="1">
      <alignment horizontal="justify" vertical="center" readingOrder="1"/>
    </xf>
    <xf numFmtId="0" fontId="15" fillId="25" borderId="18" xfId="227" applyFont="1" applyFill="1" applyBorder="1" applyAlignment="1">
      <alignment readingOrder="1"/>
    </xf>
    <xf numFmtId="0" fontId="15" fillId="25" borderId="23" xfId="227" applyFont="1" applyFill="1" applyBorder="1" applyAlignment="1">
      <alignment readingOrder="1"/>
    </xf>
    <xf numFmtId="0" fontId="15" fillId="25" borderId="0" xfId="227" applyFont="1" applyFill="1" applyBorder="1" applyAlignment="1">
      <alignment readingOrder="1"/>
    </xf>
    <xf numFmtId="0" fontId="14" fillId="25" borderId="0" xfId="227" applyFont="1" applyFill="1" applyBorder="1" applyAlignment="1">
      <alignment horizontal="center" readingOrder="1"/>
    </xf>
    <xf numFmtId="0" fontId="14" fillId="25" borderId="0" xfId="227" applyFont="1" applyFill="1" applyBorder="1" applyAlignment="1">
      <alignment readingOrder="1"/>
    </xf>
    <xf numFmtId="0" fontId="14" fillId="25" borderId="20" xfId="227" applyFont="1" applyFill="1" applyBorder="1" applyAlignment="1">
      <alignment horizontal="left" indent="1" readingOrder="1"/>
    </xf>
    <xf numFmtId="174" fontId="41" fillId="26" borderId="0" xfId="62" applyNumberFormat="1" applyFont="1" applyFill="1" applyBorder="1" applyAlignment="1">
      <alignment horizontal="right" vertical="center" wrapText="1"/>
    </xf>
    <xf numFmtId="2" fontId="53" fillId="27" borderId="0" xfId="40" applyNumberFormat="1" applyFont="1" applyFill="1" applyBorder="1" applyAlignment="1">
      <alignment horizontal="center" vertical="center" readingOrder="1"/>
    </xf>
    <xf numFmtId="0" fontId="15" fillId="25" borderId="0" xfId="227" applyFont="1" applyFill="1" applyBorder="1" applyAlignment="1">
      <alignment horizontal="left"/>
    </xf>
    <xf numFmtId="0" fontId="12" fillId="26" borderId="41" xfId="227" applyFont="1" applyFill="1" applyBorder="1" applyAlignment="1">
      <alignment horizontal="center" vertical="center" readingOrder="1"/>
    </xf>
    <xf numFmtId="0" fontId="15" fillId="25" borderId="0" xfId="227" applyNumberFormat="1" applyFont="1" applyFill="1" applyBorder="1" applyAlignment="1"/>
    <xf numFmtId="0" fontId="15" fillId="0" borderId="0" xfId="227" applyFont="1" applyAlignment="1">
      <alignment readingOrder="2"/>
    </xf>
    <xf numFmtId="0" fontId="6" fillId="0" borderId="0" xfId="227" applyFont="1" applyAlignment="1">
      <alignment horizontal="right" readingOrder="2"/>
    </xf>
    <xf numFmtId="164" fontId="19" fillId="25" borderId="0" xfId="227" applyNumberFormat="1" applyFont="1" applyFill="1" applyBorder="1" applyAlignment="1">
      <alignment horizontal="right"/>
    </xf>
    <xf numFmtId="0" fontId="78" fillId="26" borderId="15" xfId="227" applyFont="1" applyFill="1" applyBorder="1" applyAlignment="1">
      <alignment vertical="center"/>
    </xf>
    <xf numFmtId="0" fontId="101" fillId="26" borderId="16" xfId="227" applyFont="1" applyFill="1" applyBorder="1" applyAlignment="1">
      <alignment vertical="center"/>
    </xf>
    <xf numFmtId="0" fontId="101" fillId="26" borderId="17" xfId="227" applyFont="1" applyFill="1" applyBorder="1" applyAlignment="1">
      <alignment vertical="center"/>
    </xf>
    <xf numFmtId="0" fontId="14" fillId="25" borderId="11" xfId="227" applyFont="1" applyFill="1" applyBorder="1" applyAlignment="1">
      <alignment horizontal="center"/>
    </xf>
    <xf numFmtId="0" fontId="59" fillId="25" borderId="0" xfId="227" applyFont="1" applyFill="1"/>
    <xf numFmtId="0" fontId="59" fillId="25" borderId="20" xfId="227" applyFont="1" applyFill="1" applyBorder="1"/>
    <xf numFmtId="164" fontId="86" fillId="25" borderId="0" xfId="227" applyNumberFormat="1" applyFont="1" applyFill="1" applyBorder="1" applyAlignment="1">
      <alignment horizontal="right"/>
    </xf>
    <xf numFmtId="164" fontId="86" fillId="26" borderId="0" xfId="227" applyNumberFormat="1" applyFont="1" applyFill="1" applyBorder="1" applyAlignment="1">
      <alignment horizontal="right"/>
    </xf>
    <xf numFmtId="0" fontId="62" fillId="25" borderId="0" xfId="227" applyFont="1" applyFill="1" applyBorder="1"/>
    <xf numFmtId="0" fontId="59" fillId="0" borderId="0" xfId="227" applyFont="1"/>
    <xf numFmtId="0" fontId="5" fillId="25" borderId="0" xfId="227" applyFill="1" applyAlignment="1"/>
    <xf numFmtId="0" fontId="5" fillId="25" borderId="20" xfId="227" applyFill="1" applyBorder="1" applyAlignment="1"/>
    <xf numFmtId="0" fontId="5" fillId="26" borderId="0" xfId="227" applyFill="1" applyAlignment="1"/>
    <xf numFmtId="0" fontId="8" fillId="25" borderId="0" xfId="227" applyFont="1" applyFill="1" applyBorder="1" applyAlignment="1"/>
    <xf numFmtId="0" fontId="5" fillId="0" borderId="0" xfId="227" applyAlignment="1"/>
    <xf numFmtId="0" fontId="59" fillId="25" borderId="0" xfId="227" applyFont="1" applyFill="1" applyAlignment="1"/>
    <xf numFmtId="0" fontId="59" fillId="25" borderId="20" xfId="227" applyFont="1" applyFill="1" applyBorder="1" applyAlignment="1"/>
    <xf numFmtId="0" fontId="86" fillId="25" borderId="0" xfId="227" applyFont="1" applyFill="1" applyBorder="1" applyAlignment="1"/>
    <xf numFmtId="0" fontId="86" fillId="26" borderId="0" xfId="227" applyFont="1" applyFill="1" applyBorder="1" applyAlignment="1"/>
    <xf numFmtId="0" fontId="75" fillId="25" borderId="0" xfId="227" applyFont="1" applyFill="1" applyBorder="1" applyAlignment="1"/>
    <xf numFmtId="0" fontId="59" fillId="0" borderId="0" xfId="227" applyFont="1" applyAlignment="1"/>
    <xf numFmtId="0" fontId="62" fillId="25" borderId="0" xfId="227" applyFont="1" applyFill="1" applyBorder="1" applyAlignment="1"/>
    <xf numFmtId="0" fontId="5" fillId="26" borderId="20" xfId="227" applyFill="1" applyBorder="1" applyAlignment="1"/>
    <xf numFmtId="0" fontId="45" fillId="25" borderId="0" xfId="227" applyFont="1" applyFill="1" applyBorder="1" applyAlignment="1">
      <alignment vertical="top"/>
    </xf>
    <xf numFmtId="0" fontId="19" fillId="26" borderId="0" xfId="227" applyFont="1" applyFill="1" applyBorder="1" applyAlignment="1">
      <alignment horizontal="right"/>
    </xf>
    <xf numFmtId="0" fontId="102" fillId="26" borderId="16" xfId="227" applyFont="1" applyFill="1" applyBorder="1" applyAlignment="1">
      <alignment vertical="center"/>
    </xf>
    <xf numFmtId="0" fontId="102" fillId="26" borderId="17" xfId="227" applyFont="1" applyFill="1" applyBorder="1" applyAlignment="1">
      <alignment vertical="center"/>
    </xf>
    <xf numFmtId="0" fontId="19" fillId="25" borderId="0" xfId="227" applyFont="1" applyFill="1" applyBorder="1" applyAlignment="1">
      <alignment vertical="top"/>
    </xf>
    <xf numFmtId="0" fontId="12" fillId="25" borderId="0" xfId="227" applyFont="1" applyFill="1" applyBorder="1"/>
    <xf numFmtId="0" fontId="12" fillId="26" borderId="0" xfId="227" applyFont="1" applyFill="1" applyBorder="1"/>
    <xf numFmtId="0" fontId="73" fillId="25" borderId="0" xfId="227" applyFont="1" applyFill="1" applyBorder="1" applyAlignment="1">
      <alignment horizontal="left"/>
    </xf>
    <xf numFmtId="0" fontId="15" fillId="26" borderId="0" xfId="227" applyFont="1" applyFill="1" applyBorder="1" applyAlignment="1">
      <alignment horizontal="left"/>
    </xf>
    <xf numFmtId="0" fontId="69" fillId="25" borderId="0" xfId="227" applyFont="1" applyFill="1" applyBorder="1" applyAlignment="1">
      <alignment vertical="center"/>
    </xf>
    <xf numFmtId="0" fontId="49" fillId="25" borderId="0" xfId="227" applyFont="1" applyFill="1" applyBorder="1"/>
    <xf numFmtId="3" fontId="19" fillId="25" borderId="0" xfId="40" applyNumberFormat="1" applyFont="1" applyFill="1" applyBorder="1" applyAlignment="1">
      <alignment horizontal="right" wrapText="1"/>
    </xf>
    <xf numFmtId="0" fontId="32" fillId="25" borderId="0" xfId="227" applyFont="1" applyFill="1" applyBorder="1"/>
    <xf numFmtId="0" fontId="12" fillId="25" borderId="0" xfId="227" applyFont="1" applyFill="1" applyBorder="1" applyAlignment="1">
      <alignment horizontal="left" vertical="center"/>
    </xf>
    <xf numFmtId="0" fontId="17" fillId="30" borderId="20" xfId="227" applyFont="1" applyFill="1" applyBorder="1" applyAlignment="1">
      <alignment horizontal="center" vertical="center"/>
    </xf>
    <xf numFmtId="0" fontId="24" fillId="25" borderId="0" xfId="227" applyFont="1" applyFill="1" applyBorder="1"/>
    <xf numFmtId="0" fontId="15" fillId="25" borderId="0" xfId="227" applyFont="1" applyFill="1" applyBorder="1" applyAlignment="1">
      <alignment horizontal="right"/>
    </xf>
    <xf numFmtId="164" fontId="86" fillId="25" borderId="0" xfId="40" applyNumberFormat="1" applyFont="1" applyFill="1" applyBorder="1" applyAlignment="1">
      <alignment horizontal="right" wrapText="1"/>
    </xf>
    <xf numFmtId="164" fontId="19" fillId="25" borderId="0" xfId="40" applyNumberFormat="1" applyFont="1" applyFill="1" applyBorder="1" applyAlignment="1">
      <alignment horizontal="right" vertical="center" wrapText="1"/>
    </xf>
    <xf numFmtId="0" fontId="125" fillId="0" borderId="0" xfId="227" applyFont="1"/>
    <xf numFmtId="165" fontId="74" fillId="0" borderId="0" xfId="70" applyNumberFormat="1" applyFont="1" applyFill="1"/>
    <xf numFmtId="0" fontId="112" fillId="0" borderId="0" xfId="70" applyFont="1" applyFill="1"/>
    <xf numFmtId="0" fontId="123" fillId="0" borderId="0" xfId="68" applyNumberFormat="1" applyFont="1" applyFill="1" applyBorder="1" applyAlignment="1" applyProtection="1">
      <alignment vertical="justify" wrapText="1"/>
      <protection locked="0"/>
    </xf>
    <xf numFmtId="165" fontId="112" fillId="0" borderId="0" xfId="70" applyNumberFormat="1" applyFont="1" applyFill="1" applyAlignment="1">
      <alignment vertical="center"/>
    </xf>
    <xf numFmtId="164" fontId="31" fillId="36" borderId="62" xfId="40" applyNumberFormat="1" applyFont="1" applyFill="1" applyBorder="1" applyAlignment="1">
      <alignment horizontal="left" vertical="center" wrapText="1"/>
    </xf>
    <xf numFmtId="164" fontId="31" fillId="36" borderId="0" xfId="40" applyNumberFormat="1" applyFont="1" applyFill="1" applyBorder="1" applyAlignment="1">
      <alignment horizontal="left" vertical="center" wrapText="1"/>
    </xf>
    <xf numFmtId="0" fontId="15" fillId="36" borderId="0" xfId="62" applyFont="1" applyFill="1" applyBorder="1" applyAlignment="1">
      <alignment vertical="center"/>
    </xf>
    <xf numFmtId="0" fontId="15" fillId="36" borderId="0" xfId="62" applyFont="1" applyFill="1" applyBorder="1" applyAlignment="1">
      <alignment vertical="center" wrapText="1"/>
    </xf>
    <xf numFmtId="164" fontId="121" fillId="37" borderId="0" xfId="40" applyNumberFormat="1" applyFont="1" applyFill="1" applyBorder="1" applyAlignment="1">
      <alignment horizontal="justify" vertical="center" readingOrder="1"/>
    </xf>
    <xf numFmtId="164" fontId="31" fillId="36" borderId="61" xfId="40" applyNumberFormat="1" applyFont="1" applyFill="1" applyBorder="1" applyAlignment="1">
      <alignment horizontal="left" vertical="center" wrapText="1"/>
    </xf>
    <xf numFmtId="172" fontId="111" fillId="33" borderId="0" xfId="62" applyNumberFormat="1" applyFont="1" applyFill="1" applyBorder="1" applyAlignment="1">
      <alignment horizontal="center" vertical="center" wrapText="1"/>
    </xf>
    <xf numFmtId="172" fontId="111" fillId="33" borderId="0" xfId="62" applyNumberFormat="1" applyFont="1" applyFill="1" applyBorder="1" applyAlignment="1">
      <alignment horizontal="center" vertical="center"/>
    </xf>
    <xf numFmtId="164" fontId="31" fillId="36" borderId="68" xfId="40" applyNumberFormat="1" applyFont="1" applyFill="1" applyBorder="1" applyAlignment="1">
      <alignment horizontal="left" vertical="center" wrapText="1"/>
    </xf>
    <xf numFmtId="164" fontId="15" fillId="36" borderId="0" xfId="40" applyNumberFormat="1" applyFont="1" applyFill="1" applyBorder="1" applyAlignment="1">
      <alignment horizontal="justify" vertical="center" wrapText="1"/>
    </xf>
    <xf numFmtId="164" fontId="15" fillId="36" borderId="0" xfId="40" applyNumberFormat="1" applyFont="1" applyFill="1" applyBorder="1" applyAlignment="1">
      <alignment horizontal="justify" wrapText="1"/>
    </xf>
    <xf numFmtId="0" fontId="15" fillId="36" borderId="0" xfId="62" applyFont="1" applyFill="1" applyBorder="1" applyAlignment="1"/>
    <xf numFmtId="0" fontId="92" fillId="32" borderId="0" xfId="62" applyFont="1" applyFill="1" applyBorder="1" applyAlignment="1">
      <alignment horizontal="left" wrapText="1"/>
    </xf>
    <xf numFmtId="0" fontId="46" fillId="36" borderId="0" xfId="62" applyFont="1" applyFill="1" applyAlignment="1">
      <alignment horizontal="center" vertical="center"/>
    </xf>
    <xf numFmtId="173" fontId="15" fillId="25" borderId="0" xfId="0" applyNumberFormat="1" applyFont="1" applyFill="1" applyBorder="1" applyAlignment="1">
      <alignment horizontal="left"/>
    </xf>
    <xf numFmtId="164" fontId="20" fillId="27" borderId="0" xfId="40" applyNumberFormat="1" applyFont="1" applyFill="1" applyBorder="1" applyAlignment="1">
      <alignment horizontal="left" wrapText="1"/>
    </xf>
    <xf numFmtId="164" fontId="20" fillId="24" borderId="0" xfId="40" applyNumberFormat="1" applyFont="1" applyFill="1" applyBorder="1" applyAlignment="1">
      <alignment wrapText="1"/>
    </xf>
    <xf numFmtId="164" fontId="26" fillId="24" borderId="0" xfId="40" applyNumberFormat="1" applyFont="1" applyFill="1" applyBorder="1" applyAlignment="1">
      <alignment horizontal="left" wrapText="1"/>
    </xf>
    <xf numFmtId="164" fontId="14" fillId="24" borderId="0" xfId="40" applyNumberFormat="1" applyFont="1" applyFill="1" applyBorder="1" applyAlignment="1">
      <alignment horizontal="left" wrapText="1"/>
    </xf>
    <xf numFmtId="164" fontId="15" fillId="24" borderId="0" xfId="40" applyNumberFormat="1" applyFont="1" applyFill="1" applyBorder="1" applyAlignment="1">
      <alignment wrapText="1"/>
    </xf>
    <xf numFmtId="164" fontId="15" fillId="27" borderId="0" xfId="40" applyNumberFormat="1" applyFont="1" applyFill="1" applyBorder="1" applyAlignment="1">
      <alignment wrapText="1"/>
    </xf>
    <xf numFmtId="0" fontId="13" fillId="25" borderId="0" xfId="0" applyFont="1" applyFill="1" applyBorder="1" applyAlignment="1">
      <alignment horizontal="justify" vertical="top" wrapText="1"/>
    </xf>
    <xf numFmtId="0" fontId="22" fillId="25" borderId="0" xfId="0" applyFont="1" applyFill="1" applyBorder="1" applyAlignment="1">
      <alignment horizontal="justify" vertical="top" wrapText="1"/>
    </xf>
    <xf numFmtId="0" fontId="20" fillId="25" borderId="18" xfId="0" applyFont="1" applyFill="1" applyBorder="1" applyAlignment="1">
      <alignment horizontal="right" indent="6"/>
    </xf>
    <xf numFmtId="0" fontId="14" fillId="25" borderId="0" xfId="0" applyFont="1" applyFill="1" applyBorder="1" applyAlignment="1"/>
    <xf numFmtId="0" fontId="20" fillId="25" borderId="0" xfId="0" applyFont="1" applyFill="1" applyBorder="1" applyAlignment="1"/>
    <xf numFmtId="172" fontId="15" fillId="24" borderId="0" xfId="40" applyNumberFormat="1" applyFont="1" applyFill="1" applyBorder="1" applyAlignment="1">
      <alignment horizontal="left" wrapText="1"/>
    </xf>
    <xf numFmtId="172" fontId="25" fillId="24" borderId="0" xfId="40" applyNumberFormat="1" applyFont="1" applyFill="1" applyBorder="1" applyAlignment="1">
      <alignment horizontal="left" wrapText="1"/>
    </xf>
    <xf numFmtId="0" fontId="12" fillId="25" borderId="0" xfId="0" applyFont="1" applyFill="1" applyBorder="1" applyAlignment="1"/>
    <xf numFmtId="0" fontId="14" fillId="26" borderId="0" xfId="227" applyFont="1" applyFill="1" applyBorder="1" applyAlignment="1">
      <alignment horizontal="justify" vertical="center" wrapText="1" readingOrder="1"/>
    </xf>
    <xf numFmtId="0" fontId="14" fillId="25" borderId="0" xfId="227" applyFont="1" applyFill="1" applyBorder="1" applyAlignment="1">
      <alignment horizontal="justify" vertical="center" readingOrder="1"/>
    </xf>
    <xf numFmtId="0" fontId="15" fillId="25" borderId="0" xfId="227" applyFont="1" applyFill="1" applyBorder="1" applyAlignment="1">
      <alignment horizontal="justify" vertical="center" readingOrder="1"/>
    </xf>
    <xf numFmtId="164" fontId="121" fillId="24" borderId="20" xfId="40" applyNumberFormat="1" applyFont="1" applyFill="1" applyBorder="1" applyAlignment="1">
      <alignment horizontal="justify" readingOrder="1"/>
    </xf>
    <xf numFmtId="164" fontId="121" fillId="24" borderId="0" xfId="40" applyNumberFormat="1" applyFont="1" applyFill="1" applyBorder="1" applyAlignment="1">
      <alignment horizontal="justify" readingOrder="1"/>
    </xf>
    <xf numFmtId="173" fontId="15" fillId="25" borderId="0" xfId="227" applyNumberFormat="1" applyFont="1" applyFill="1" applyBorder="1" applyAlignment="1">
      <alignment horizontal="right"/>
    </xf>
    <xf numFmtId="173" fontId="15" fillId="25" borderId="19" xfId="227" applyNumberFormat="1" applyFont="1" applyFill="1" applyBorder="1" applyAlignment="1">
      <alignment horizontal="right"/>
    </xf>
    <xf numFmtId="0" fontId="14" fillId="25" borderId="18" xfId="227" applyFont="1" applyFill="1" applyBorder="1" applyAlignment="1">
      <alignment horizontal="left" indent="5" readingOrder="1"/>
    </xf>
    <xf numFmtId="0" fontId="15" fillId="0" borderId="0" xfId="227" applyFont="1" applyBorder="1" applyAlignment="1">
      <alignment horizontal="justify" readingOrder="1"/>
    </xf>
    <xf numFmtId="0" fontId="14" fillId="25" borderId="0" xfId="227" applyFont="1" applyFill="1" applyBorder="1" applyAlignment="1">
      <alignment horizontal="justify" vertical="center" wrapText="1" readingOrder="1"/>
    </xf>
    <xf numFmtId="0" fontId="14" fillId="25" borderId="0" xfId="227" applyNumberFormat="1" applyFont="1" applyFill="1" applyBorder="1" applyAlignment="1">
      <alignment horizontal="justify" vertical="center" readingOrder="1"/>
    </xf>
    <xf numFmtId="0" fontId="73" fillId="25" borderId="0" xfId="227" applyFont="1" applyFill="1" applyBorder="1" applyAlignment="1" applyProtection="1">
      <alignment horizontal="left"/>
    </xf>
    <xf numFmtId="173" fontId="15" fillId="25" borderId="0" xfId="227" applyNumberFormat="1" applyFont="1" applyFill="1" applyBorder="1" applyAlignment="1" applyProtection="1">
      <alignment horizontal="left"/>
    </xf>
    <xf numFmtId="0" fontId="19" fillId="0" borderId="0" xfId="227" applyFont="1" applyBorder="1" applyAlignment="1" applyProtection="1">
      <alignment vertical="top"/>
    </xf>
    <xf numFmtId="0" fontId="14" fillId="26" borderId="52" xfId="227" applyFont="1" applyFill="1" applyBorder="1" applyAlignment="1" applyProtection="1">
      <alignment horizontal="center"/>
    </xf>
    <xf numFmtId="168" fontId="15" fillId="24" borderId="0" xfId="40" applyNumberFormat="1" applyFont="1" applyFill="1" applyBorder="1" applyAlignment="1" applyProtection="1">
      <alignment horizontal="right" wrapText="1" indent="2"/>
    </xf>
    <xf numFmtId="167" fontId="15" fillId="24" borderId="0" xfId="40" applyNumberFormat="1" applyFont="1" applyFill="1" applyBorder="1" applyAlignment="1" applyProtection="1">
      <alignment horizontal="right" wrapText="1" indent="2"/>
    </xf>
    <xf numFmtId="168" fontId="15" fillId="27" borderId="0" xfId="40" applyNumberFormat="1" applyFont="1" applyFill="1" applyBorder="1" applyAlignment="1" applyProtection="1">
      <alignment horizontal="right" wrapText="1" indent="2"/>
    </xf>
    <xf numFmtId="0" fontId="19" fillId="25" borderId="0" xfId="227" applyFont="1" applyFill="1" applyBorder="1" applyAlignment="1" applyProtection="1">
      <alignment horizontal="right"/>
    </xf>
    <xf numFmtId="167" fontId="15" fillId="27" borderId="0" xfId="40" applyNumberFormat="1" applyFont="1" applyFill="1" applyBorder="1" applyAlignment="1" applyProtection="1">
      <alignment horizontal="right" wrapText="1" indent="2"/>
    </xf>
    <xf numFmtId="167" fontId="73" fillId="27" borderId="0" xfId="40" applyNumberFormat="1" applyFont="1" applyFill="1" applyBorder="1" applyAlignment="1" applyProtection="1">
      <alignment horizontal="right" wrapText="1" indent="2"/>
    </xf>
    <xf numFmtId="167" fontId="73" fillId="24" borderId="0" xfId="40" applyNumberFormat="1" applyFont="1" applyFill="1" applyBorder="1" applyAlignment="1" applyProtection="1">
      <alignment horizontal="right" wrapText="1" indent="2"/>
    </xf>
    <xf numFmtId="167" fontId="73" fillId="25" borderId="0" xfId="70" applyNumberFormat="1" applyFont="1" applyFill="1" applyBorder="1" applyAlignment="1" applyProtection="1">
      <alignment horizontal="right" indent="2"/>
    </xf>
    <xf numFmtId="167" fontId="73" fillId="26" borderId="0" xfId="70" applyNumberFormat="1" applyFont="1" applyFill="1" applyBorder="1" applyAlignment="1" applyProtection="1">
      <alignment horizontal="right" indent="2"/>
    </xf>
    <xf numFmtId="0" fontId="14" fillId="25" borderId="18" xfId="227" applyFont="1" applyFill="1" applyBorder="1" applyAlignment="1" applyProtection="1">
      <alignment horizontal="right" indent="5"/>
    </xf>
    <xf numFmtId="0" fontId="19" fillId="0" borderId="0" xfId="227" applyFont="1" applyBorder="1" applyAlignment="1" applyProtection="1">
      <alignment vertical="justify" wrapText="1"/>
    </xf>
    <xf numFmtId="0" fontId="5" fillId="0" borderId="0" xfId="227" applyBorder="1" applyAlignment="1" applyProtection="1">
      <alignment vertical="justify" wrapText="1"/>
    </xf>
    <xf numFmtId="173" fontId="15" fillId="25" borderId="0" xfId="227" applyNumberFormat="1" applyFont="1" applyFill="1" applyBorder="1" applyAlignment="1" applyProtection="1">
      <alignment horizontal="right"/>
    </xf>
    <xf numFmtId="0" fontId="19" fillId="25" borderId="0" xfId="227" applyFont="1" applyFill="1" applyBorder="1" applyAlignment="1" applyProtection="1">
      <alignment vertical="top"/>
    </xf>
    <xf numFmtId="0" fontId="15" fillId="24" borderId="0" xfId="40" applyFont="1" applyFill="1" applyBorder="1" applyAlignment="1" applyProtection="1">
      <alignment horizontal="left" indent="1"/>
    </xf>
    <xf numFmtId="165" fontId="15" fillId="25" borderId="0" xfId="227" applyNumberFormat="1" applyFont="1" applyFill="1" applyBorder="1" applyAlignment="1" applyProtection="1">
      <alignment horizontal="right" indent="2"/>
    </xf>
    <xf numFmtId="165" fontId="15" fillId="26" borderId="0" xfId="227" applyNumberFormat="1" applyFont="1" applyFill="1" applyBorder="1" applyAlignment="1" applyProtection="1">
      <alignment horizontal="right" indent="2"/>
    </xf>
    <xf numFmtId="169" fontId="15" fillId="27"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wrapText="1"/>
    </xf>
    <xf numFmtId="169" fontId="15" fillId="24"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indent="2"/>
    </xf>
    <xf numFmtId="168"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167" fontId="15" fillId="47" borderId="0" xfId="60" applyNumberFormat="1" applyFont="1" applyFill="1" applyBorder="1" applyAlignment="1" applyProtection="1">
      <alignment horizontal="right" wrapText="1" indent="2"/>
    </xf>
    <xf numFmtId="167" fontId="15" fillId="43" borderId="0" xfId="60" applyNumberFormat="1" applyFont="1" applyFill="1" applyBorder="1" applyAlignment="1" applyProtection="1">
      <alignment horizontal="right" wrapText="1" indent="2"/>
    </xf>
    <xf numFmtId="167" fontId="73" fillId="25" borderId="0" xfId="227" applyNumberFormat="1" applyFont="1" applyFill="1" applyBorder="1" applyAlignment="1" applyProtection="1">
      <alignment horizontal="right" indent="2"/>
    </xf>
    <xf numFmtId="167" fontId="73" fillId="26" borderId="0" xfId="227" applyNumberFormat="1" applyFont="1" applyFill="1" applyBorder="1" applyAlignment="1" applyProtection="1">
      <alignment horizontal="right" indent="2"/>
    </xf>
    <xf numFmtId="0" fontId="14" fillId="25" borderId="0" xfId="227" applyFont="1" applyFill="1" applyBorder="1" applyAlignment="1" applyProtection="1">
      <alignment horizontal="left" indent="4"/>
    </xf>
    <xf numFmtId="0" fontId="19" fillId="25" borderId="0" xfId="227" applyFont="1" applyFill="1" applyBorder="1" applyAlignment="1" applyProtection="1">
      <alignment vertical="justify" wrapText="1"/>
    </xf>
    <xf numFmtId="0" fontId="5" fillId="25" borderId="0" xfId="227" applyFill="1" applyBorder="1" applyAlignment="1" applyProtection="1">
      <alignment vertical="justify" wrapText="1"/>
    </xf>
    <xf numFmtId="167" fontId="15" fillId="26" borderId="0" xfId="227" applyNumberFormat="1" applyFont="1" applyFill="1" applyBorder="1" applyAlignment="1" applyProtection="1">
      <alignment horizontal="center"/>
    </xf>
    <xf numFmtId="0" fontId="79" fillId="25" borderId="0" xfId="227" applyFont="1" applyFill="1" applyBorder="1" applyAlignment="1" applyProtection="1">
      <alignment horizontal="center"/>
    </xf>
    <xf numFmtId="167" fontId="14" fillId="26" borderId="0" xfId="227" applyNumberFormat="1" applyFont="1" applyFill="1" applyBorder="1" applyAlignment="1" applyProtection="1">
      <alignment horizontal="center"/>
    </xf>
    <xf numFmtId="167" fontId="73" fillId="26" borderId="10" xfId="227" applyNumberFormat="1" applyFont="1" applyFill="1" applyBorder="1" applyAlignment="1" applyProtection="1">
      <alignment horizontal="center"/>
    </xf>
    <xf numFmtId="167" fontId="73" fillId="26" borderId="0" xfId="227" applyNumberFormat="1" applyFont="1" applyFill="1" applyBorder="1" applyAlignment="1" applyProtection="1">
      <alignment horizontal="center"/>
    </xf>
    <xf numFmtId="165" fontId="26" fillId="25" borderId="0" xfId="227" applyNumberFormat="1" applyFont="1" applyFill="1" applyBorder="1" applyAlignment="1" applyProtection="1">
      <alignment horizontal="right" indent="2"/>
    </xf>
    <xf numFmtId="165" fontId="26" fillId="26" borderId="0" xfId="227" applyNumberFormat="1" applyFont="1" applyFill="1" applyBorder="1" applyAlignment="1" applyProtection="1">
      <alignment horizontal="right" indent="2"/>
    </xf>
    <xf numFmtId="165" fontId="73" fillId="25" borderId="0" xfId="227" applyNumberFormat="1" applyFont="1" applyFill="1" applyBorder="1" applyAlignment="1" applyProtection="1">
      <alignment horizontal="right" indent="2"/>
    </xf>
    <xf numFmtId="165" fontId="73" fillId="26" borderId="0" xfId="227" applyNumberFormat="1" applyFont="1" applyFill="1" applyBorder="1" applyAlignment="1" applyProtection="1">
      <alignment horizontal="right" indent="2"/>
    </xf>
    <xf numFmtId="165" fontId="15" fillId="24" borderId="0" xfId="40" applyNumberFormat="1" applyFont="1" applyFill="1" applyBorder="1" applyAlignment="1" applyProtection="1">
      <alignment horizontal="right" wrapText="1" indent="2"/>
    </xf>
    <xf numFmtId="165" fontId="15" fillId="27" borderId="0" xfId="40" applyNumberFormat="1" applyFont="1" applyFill="1" applyBorder="1" applyAlignment="1" applyProtection="1">
      <alignment horizontal="right" wrapText="1" indent="2"/>
    </xf>
    <xf numFmtId="0" fontId="14" fillId="25" borderId="0" xfId="227" applyFont="1" applyFill="1" applyBorder="1" applyAlignment="1" applyProtection="1">
      <alignment horizontal="right" indent="6"/>
    </xf>
    <xf numFmtId="0" fontId="78" fillId="26" borderId="24" xfId="0" applyFont="1" applyFill="1" applyBorder="1" applyAlignment="1">
      <alignment horizontal="left" vertical="center" wrapText="1"/>
    </xf>
    <xf numFmtId="0" fontId="78" fillId="26" borderId="26" xfId="0" applyFont="1" applyFill="1" applyBorder="1" applyAlignment="1">
      <alignment horizontal="left" vertical="center" wrapText="1"/>
    </xf>
    <xf numFmtId="0" fontId="78" fillId="26" borderId="25" xfId="0" applyFont="1" applyFill="1" applyBorder="1" applyAlignment="1">
      <alignment horizontal="left" vertical="center" wrapText="1"/>
    </xf>
    <xf numFmtId="0" fontId="83" fillId="25" borderId="24" xfId="62" applyFont="1" applyFill="1" applyBorder="1" applyAlignment="1">
      <alignment horizontal="left" vertical="center"/>
    </xf>
    <xf numFmtId="0" fontId="83" fillId="25" borderId="25" xfId="62" applyFont="1" applyFill="1" applyBorder="1" applyAlignment="1">
      <alignment horizontal="left" vertical="center"/>
    </xf>
    <xf numFmtId="0" fontId="14" fillId="25" borderId="0" xfId="62" applyFont="1" applyFill="1" applyBorder="1" applyAlignment="1">
      <alignment horizontal="left" indent="6"/>
    </xf>
    <xf numFmtId="0" fontId="83" fillId="26" borderId="0" xfId="62" applyFont="1" applyFill="1" applyBorder="1" applyAlignment="1">
      <alignment horizontal="center" vertical="center"/>
    </xf>
    <xf numFmtId="1" fontId="14" fillId="25" borderId="13" xfId="0" applyNumberFormat="1" applyFont="1" applyFill="1" applyBorder="1" applyAlignment="1">
      <alignment horizontal="center"/>
    </xf>
    <xf numFmtId="1" fontId="14" fillId="25" borderId="13" xfId="0" applyNumberFormat="1" applyFont="1" applyFill="1" applyBorder="1" applyAlignment="1">
      <alignment horizontal="center" wrapText="1"/>
    </xf>
    <xf numFmtId="0" fontId="19" fillId="25" borderId="0" xfId="62" applyFont="1" applyFill="1" applyBorder="1" applyAlignment="1">
      <alignment vertical="center" wrapText="1"/>
    </xf>
    <xf numFmtId="173" fontId="15" fillId="25" borderId="0" xfId="0" applyNumberFormat="1" applyFont="1" applyFill="1" applyBorder="1" applyAlignment="1">
      <alignment horizontal="right"/>
    </xf>
    <xf numFmtId="0" fontId="83" fillId="26" borderId="0" xfId="62" applyFont="1" applyFill="1" applyBorder="1" applyAlignment="1">
      <alignment horizontal="left" vertical="center"/>
    </xf>
    <xf numFmtId="0" fontId="19" fillId="26" borderId="0" xfId="62" applyFont="1" applyFill="1" applyBorder="1" applyAlignment="1">
      <alignment horizontal="justify" wrapText="1"/>
    </xf>
    <xf numFmtId="0" fontId="73" fillId="25" borderId="0" xfId="227" applyFont="1" applyFill="1" applyBorder="1" applyAlignment="1">
      <alignment horizontal="left"/>
    </xf>
    <xf numFmtId="0" fontId="32" fillId="24" borderId="0" xfId="40" applyFont="1" applyFill="1" applyBorder="1" applyAlignment="1">
      <alignment horizontal="justify" wrapText="1"/>
    </xf>
    <xf numFmtId="0" fontId="19" fillId="24" borderId="0" xfId="40" applyFont="1" applyFill="1" applyBorder="1" applyAlignment="1">
      <alignment horizontal="justify" wrapText="1"/>
    </xf>
    <xf numFmtId="173" fontId="15" fillId="25" borderId="0" xfId="227" applyNumberFormat="1" applyFont="1" applyFill="1" applyBorder="1" applyAlignment="1">
      <alignment horizontal="left"/>
    </xf>
    <xf numFmtId="0" fontId="14" fillId="26" borderId="18" xfId="227" applyFont="1" applyFill="1" applyBorder="1" applyAlignment="1">
      <alignment horizontal="right" indent="6"/>
    </xf>
    <xf numFmtId="0" fontId="12" fillId="25" borderId="23" xfId="227" applyFont="1" applyFill="1" applyBorder="1" applyAlignment="1">
      <alignment horizontal="left"/>
    </xf>
    <xf numFmtId="0" fontId="12" fillId="25" borderId="22" xfId="227" applyFont="1" applyFill="1" applyBorder="1" applyAlignment="1">
      <alignment horizontal="left"/>
    </xf>
    <xf numFmtId="0" fontId="12" fillId="25" borderId="0" xfId="227" applyFont="1" applyFill="1" applyBorder="1" applyAlignment="1">
      <alignment horizontal="left"/>
    </xf>
    <xf numFmtId="0" fontId="19" fillId="25" borderId="0" xfId="227" applyFont="1" applyFill="1" applyBorder="1" applyAlignment="1">
      <alignment horizontal="left" vertical="top"/>
    </xf>
    <xf numFmtId="0" fontId="8" fillId="25" borderId="0" xfId="227" applyFont="1" applyFill="1" applyBorder="1"/>
    <xf numFmtId="0" fontId="11" fillId="26" borderId="13" xfId="227" applyFont="1" applyFill="1" applyBorder="1" applyAlignment="1">
      <alignment horizontal="center"/>
    </xf>
    <xf numFmtId="0" fontId="73" fillId="25" borderId="0" xfId="70" applyFont="1" applyFill="1" applyBorder="1" applyAlignment="1">
      <alignment horizontal="left"/>
    </xf>
    <xf numFmtId="0" fontId="32" fillId="24" borderId="0" xfId="40" applyNumberFormat="1" applyFont="1" applyFill="1" applyBorder="1" applyAlignment="1">
      <alignment horizontal="justify" vertical="center" wrapText="1"/>
    </xf>
    <xf numFmtId="0" fontId="19" fillId="24" borderId="0" xfId="40" applyNumberFormat="1" applyFont="1" applyFill="1" applyBorder="1" applyAlignment="1">
      <alignment horizontal="justify" vertical="center" wrapText="1"/>
    </xf>
    <xf numFmtId="0" fontId="19" fillId="24" borderId="0" xfId="40" applyFont="1" applyFill="1" applyBorder="1" applyAlignment="1">
      <alignment horizontal="justify" vertical="top" wrapText="1"/>
    </xf>
    <xf numFmtId="173" fontId="15" fillId="25" borderId="0" xfId="70" applyNumberFormat="1" applyFont="1" applyFill="1" applyBorder="1" applyAlignment="1">
      <alignment horizontal="right"/>
    </xf>
    <xf numFmtId="0" fontId="14" fillId="25" borderId="18" xfId="70" applyFont="1" applyFill="1" applyBorder="1" applyAlignment="1">
      <alignment horizontal="left" indent="6"/>
    </xf>
    <xf numFmtId="0" fontId="14" fillId="25" borderId="0" xfId="70" applyFont="1" applyFill="1" applyBorder="1" applyAlignment="1">
      <alignment horizontal="left" indent="6"/>
    </xf>
    <xf numFmtId="0" fontId="19" fillId="25" borderId="0" xfId="70" applyFont="1" applyFill="1" applyBorder="1" applyAlignment="1">
      <alignment horizontal="left" vertical="top"/>
    </xf>
    <xf numFmtId="0" fontId="14" fillId="26" borderId="13" xfId="70" applyFont="1" applyFill="1" applyBorder="1" applyAlignment="1">
      <alignment horizontal="center" wrapText="1"/>
    </xf>
    <xf numFmtId="0" fontId="14" fillId="26" borderId="13" xfId="70" applyFont="1" applyFill="1" applyBorder="1" applyAlignment="1">
      <alignment horizontal="center"/>
    </xf>
    <xf numFmtId="0" fontId="73" fillId="25" borderId="0" xfId="78" applyFont="1" applyFill="1" applyBorder="1" applyAlignment="1">
      <alignment horizontal="left" vertical="center"/>
    </xf>
    <xf numFmtId="173" fontId="6" fillId="25" borderId="0" xfId="70" applyNumberFormat="1" applyFont="1" applyFill="1" applyBorder="1" applyAlignment="1">
      <alignment horizontal="left"/>
    </xf>
    <xf numFmtId="0" fontId="14" fillId="25" borderId="18" xfId="70" applyFont="1" applyFill="1" applyBorder="1" applyAlignment="1">
      <alignment horizontal="left"/>
    </xf>
    <xf numFmtId="0" fontId="14" fillId="25" borderId="18" xfId="70" applyFont="1" applyFill="1" applyBorder="1" applyAlignment="1">
      <alignment horizontal="right" indent="6"/>
    </xf>
    <xf numFmtId="0" fontId="19" fillId="25" borderId="22" xfId="70" applyFont="1" applyFill="1" applyBorder="1" applyAlignment="1">
      <alignment horizontal="center"/>
    </xf>
    <xf numFmtId="0" fontId="19" fillId="25" borderId="53" xfId="70" applyFont="1" applyFill="1" applyBorder="1" applyAlignment="1">
      <alignment horizontal="center"/>
    </xf>
    <xf numFmtId="0" fontId="44" fillId="26" borderId="27" xfId="70" applyFont="1" applyFill="1" applyBorder="1" applyAlignment="1">
      <alignment horizontal="left" vertical="center"/>
    </xf>
    <xf numFmtId="0" fontId="44" fillId="26" borderId="28" xfId="70" applyFont="1" applyFill="1" applyBorder="1" applyAlignment="1">
      <alignment horizontal="left" vertical="center"/>
    </xf>
    <xf numFmtId="0" fontId="44" fillId="26" borderId="29" xfId="70" applyFont="1" applyFill="1" applyBorder="1" applyAlignment="1">
      <alignment horizontal="left" vertical="center"/>
    </xf>
    <xf numFmtId="0" fontId="115" fillId="26" borderId="73" xfId="70" applyFont="1" applyFill="1" applyBorder="1" applyAlignment="1">
      <alignment horizontal="center" vertical="center"/>
    </xf>
    <xf numFmtId="0" fontId="115" fillId="26" borderId="74" xfId="70" applyFont="1" applyFill="1" applyBorder="1" applyAlignment="1">
      <alignment horizontal="center" vertical="center"/>
    </xf>
    <xf numFmtId="0" fontId="115" fillId="26" borderId="77" xfId="70" applyFont="1" applyFill="1" applyBorder="1" applyAlignment="1">
      <alignment horizontal="center" vertical="center"/>
    </xf>
    <xf numFmtId="0" fontId="115" fillId="26" borderId="78" xfId="70" applyFont="1" applyFill="1" applyBorder="1" applyAlignment="1">
      <alignment horizontal="center" vertical="center"/>
    </xf>
    <xf numFmtId="0" fontId="14" fillId="25" borderId="13" xfId="70" applyFont="1" applyFill="1" applyBorder="1" applyAlignment="1">
      <alignment horizontal="center" vertical="center" wrapText="1"/>
    </xf>
    <xf numFmtId="0" fontId="14" fillId="25" borderId="75" xfId="70" applyFont="1" applyFill="1" applyBorder="1" applyAlignment="1">
      <alignment horizontal="center" vertical="center" wrapText="1"/>
    </xf>
    <xf numFmtId="0" fontId="14" fillId="25" borderId="76" xfId="70" applyFont="1" applyFill="1" applyBorder="1" applyAlignment="1">
      <alignment horizontal="center" vertical="center" wrapText="1"/>
    </xf>
    <xf numFmtId="0" fontId="14" fillId="25" borderId="79" xfId="70" applyFont="1" applyFill="1" applyBorder="1" applyAlignment="1">
      <alignment horizontal="center" vertical="center" wrapText="1"/>
    </xf>
    <xf numFmtId="0" fontId="14" fillId="25" borderId="18" xfId="63" applyFont="1" applyFill="1" applyBorder="1" applyAlignment="1">
      <alignment horizontal="left" indent="6"/>
    </xf>
    <xf numFmtId="173" fontId="6" fillId="26" borderId="0" xfId="63" applyNumberFormat="1" applyFont="1" applyFill="1" applyAlignment="1">
      <alignment horizontal="right"/>
    </xf>
    <xf numFmtId="0" fontId="128" fillId="28" borderId="34" xfId="63" applyFont="1" applyFill="1" applyBorder="1" applyAlignment="1">
      <alignment horizontal="center" vertical="center"/>
    </xf>
    <xf numFmtId="0" fontId="128" fillId="28" borderId="35" xfId="63" applyFont="1" applyFill="1" applyBorder="1" applyAlignment="1">
      <alignment horizontal="center" vertical="center"/>
    </xf>
    <xf numFmtId="0" fontId="128" fillId="28" borderId="37" xfId="63" applyFont="1" applyFill="1" applyBorder="1" applyAlignment="1">
      <alignment horizontal="center" vertical="center"/>
    </xf>
    <xf numFmtId="0" fontId="19" fillId="26" borderId="0" xfId="63" applyFont="1" applyFill="1" applyBorder="1" applyAlignment="1">
      <alignment horizontal="justify" wrapText="1"/>
    </xf>
    <xf numFmtId="0" fontId="14" fillId="25" borderId="18" xfId="62" applyFont="1" applyFill="1" applyBorder="1" applyAlignment="1">
      <alignment horizontal="right" indent="6"/>
    </xf>
    <xf numFmtId="0" fontId="19" fillId="24" borderId="51" xfId="40" applyFont="1" applyFill="1" applyBorder="1" applyAlignment="1">
      <alignment vertical="justify" wrapText="1"/>
    </xf>
    <xf numFmtId="0" fontId="19" fillId="24" borderId="0" xfId="40" applyFont="1" applyFill="1" applyBorder="1" applyAlignment="1">
      <alignment vertical="justify" wrapText="1"/>
    </xf>
    <xf numFmtId="0" fontId="73" fillId="25" borderId="0" xfId="62" applyFont="1" applyFill="1" applyBorder="1" applyAlignment="1">
      <alignment horizontal="left" vertical="center"/>
    </xf>
    <xf numFmtId="0" fontId="19" fillId="25" borderId="51" xfId="62" applyFont="1" applyFill="1" applyBorder="1" applyAlignment="1">
      <alignment horizontal="left" vertical="top"/>
    </xf>
    <xf numFmtId="0" fontId="19" fillId="25" borderId="0" xfId="62" applyFont="1" applyFill="1" applyBorder="1" applyAlignment="1">
      <alignment horizontal="left" vertical="top"/>
    </xf>
    <xf numFmtId="0" fontId="14" fillId="25" borderId="12" xfId="62" applyFont="1" applyFill="1" applyBorder="1" applyAlignment="1">
      <alignment horizontal="center"/>
    </xf>
    <xf numFmtId="0" fontId="73" fillId="24" borderId="0" xfId="40" applyFont="1" applyFill="1" applyBorder="1" applyAlignment="1">
      <alignment vertical="center" wrapText="1"/>
    </xf>
    <xf numFmtId="173" fontId="15" fillId="25" borderId="0" xfId="62" applyNumberFormat="1" applyFont="1" applyFill="1" applyBorder="1" applyAlignment="1">
      <alignment horizontal="left"/>
    </xf>
    <xf numFmtId="0" fontId="44" fillId="26" borderId="31" xfId="62" applyFont="1" applyFill="1" applyBorder="1" applyAlignment="1">
      <alignment horizontal="left" vertical="center" wrapText="1"/>
    </xf>
    <xf numFmtId="0" fontId="44" fillId="26" borderId="32" xfId="62" applyFont="1" applyFill="1" applyBorder="1" applyAlignment="1">
      <alignment horizontal="left" vertical="center" wrapText="1"/>
    </xf>
    <xf numFmtId="0" fontId="44" fillId="26" borderId="33" xfId="62" applyFont="1" applyFill="1" applyBorder="1" applyAlignment="1">
      <alignment horizontal="left" vertical="center" wrapText="1"/>
    </xf>
    <xf numFmtId="0" fontId="19" fillId="24" borderId="51" xfId="40" applyFont="1" applyFill="1" applyBorder="1" applyAlignment="1">
      <alignment horizontal="left" vertical="top"/>
    </xf>
    <xf numFmtId="0" fontId="19" fillId="24" borderId="0" xfId="40" applyFont="1" applyFill="1" applyBorder="1" applyAlignment="1">
      <alignment horizontal="left" vertical="top"/>
    </xf>
    <xf numFmtId="0" fontId="14" fillId="0" borderId="12" xfId="53" applyFont="1" applyBorder="1" applyAlignment="1">
      <alignment horizontal="center" vertical="center" wrapText="1"/>
    </xf>
    <xf numFmtId="0" fontId="14" fillId="0" borderId="58" xfId="53" applyFont="1" applyBorder="1" applyAlignment="1">
      <alignment horizontal="center" vertical="center" wrapText="1"/>
    </xf>
    <xf numFmtId="0" fontId="14" fillId="0" borderId="57" xfId="53" applyFont="1" applyBorder="1" applyAlignment="1">
      <alignment horizontal="center" vertical="center" wrapText="1"/>
    </xf>
    <xf numFmtId="164" fontId="15" fillId="27" borderId="48" xfId="40" applyNumberFormat="1" applyFont="1" applyFill="1" applyBorder="1" applyAlignment="1">
      <alignment horizontal="center" wrapText="1"/>
    </xf>
    <xf numFmtId="164" fontId="19" fillId="27" borderId="48" xfId="40" applyNumberFormat="1" applyFont="1" applyFill="1" applyBorder="1" applyAlignment="1">
      <alignment horizontal="right" wrapText="1"/>
    </xf>
    <xf numFmtId="0" fontId="32" fillId="25" borderId="0" xfId="62" applyFont="1" applyFill="1" applyBorder="1" applyAlignment="1">
      <alignment horizontal="left" vertical="center"/>
    </xf>
    <xf numFmtId="0" fontId="87" fillId="25" borderId="0" xfId="0" applyFont="1" applyFill="1" applyBorder="1" applyAlignment="1">
      <alignment horizontal="center"/>
    </xf>
    <xf numFmtId="0" fontId="14" fillId="25" borderId="18" xfId="0" applyFont="1" applyFill="1" applyBorder="1" applyAlignment="1">
      <alignment horizontal="left" indent="6"/>
    </xf>
    <xf numFmtId="0" fontId="12" fillId="25" borderId="0" xfId="0" applyFont="1" applyFill="1" applyBorder="1" applyAlignment="1">
      <alignment horizontal="left"/>
    </xf>
    <xf numFmtId="0" fontId="44" fillId="26" borderId="31" xfId="0" applyFont="1" applyFill="1" applyBorder="1" applyAlignment="1">
      <alignment horizontal="left" vertical="center"/>
    </xf>
    <xf numFmtId="0" fontId="44" fillId="26" borderId="32" xfId="0" applyFont="1" applyFill="1" applyBorder="1" applyAlignment="1">
      <alignment horizontal="left" vertical="center"/>
    </xf>
    <xf numFmtId="0" fontId="44" fillId="26" borderId="33" xfId="0" applyFont="1" applyFill="1" applyBorder="1" applyAlignment="1">
      <alignment horizontal="left" vertical="center"/>
    </xf>
    <xf numFmtId="0" fontId="19" fillId="0" borderId="0" xfId="0" applyFont="1" applyBorder="1" applyAlignment="1">
      <alignment vertical="justify" wrapText="1"/>
    </xf>
    <xf numFmtId="0" fontId="0" fillId="0" borderId="0" xfId="0" applyBorder="1" applyAlignment="1">
      <alignment vertical="justify" wrapText="1"/>
    </xf>
    <xf numFmtId="0" fontId="14" fillId="26" borderId="12" xfId="53" applyFont="1" applyFill="1" applyBorder="1" applyAlignment="1">
      <alignment horizontal="center" vertical="center" wrapText="1"/>
    </xf>
    <xf numFmtId="0" fontId="14" fillId="25" borderId="12" xfId="0" applyFont="1" applyFill="1" applyBorder="1" applyAlignment="1">
      <alignment horizontal="center"/>
    </xf>
    <xf numFmtId="0" fontId="14" fillId="25" borderId="57" xfId="0" applyFont="1" applyFill="1" applyBorder="1" applyAlignment="1">
      <alignment horizontal="center"/>
    </xf>
    <xf numFmtId="173" fontId="15" fillId="25" borderId="0" xfId="62" applyNumberFormat="1" applyFont="1" applyFill="1" applyBorder="1" applyAlignment="1">
      <alignment horizontal="right"/>
    </xf>
    <xf numFmtId="0" fontId="73" fillId="25" borderId="0" xfId="0" applyFont="1" applyFill="1" applyBorder="1" applyAlignment="1">
      <alignment horizontal="left" vertical="center"/>
    </xf>
    <xf numFmtId="0" fontId="14" fillId="25" borderId="58" xfId="0" applyFont="1" applyFill="1" applyBorder="1" applyAlignment="1">
      <alignment horizontal="center"/>
    </xf>
    <xf numFmtId="0" fontId="14" fillId="25" borderId="0" xfId="70" applyFont="1" applyFill="1" applyBorder="1" applyAlignment="1">
      <alignment horizontal="left" indent="1"/>
    </xf>
    <xf numFmtId="0" fontId="118" fillId="25" borderId="0" xfId="70" applyFont="1" applyFill="1" applyBorder="1" applyAlignment="1">
      <alignment horizontal="left" indent="1"/>
    </xf>
    <xf numFmtId="0" fontId="14" fillId="0" borderId="0" xfId="70" applyFont="1" applyBorder="1" applyAlignment="1">
      <alignment horizontal="left" indent="1"/>
    </xf>
    <xf numFmtId="0" fontId="73" fillId="25" borderId="0" xfId="70" applyFont="1" applyFill="1" applyBorder="1" applyAlignment="1">
      <alignment horizontal="left" vertical="center"/>
    </xf>
    <xf numFmtId="0" fontId="14" fillId="25" borderId="0" xfId="70" applyFont="1" applyFill="1" applyBorder="1" applyAlignment="1">
      <alignment horizontal="left"/>
    </xf>
    <xf numFmtId="0" fontId="78" fillId="26" borderId="31" xfId="70" applyFont="1" applyFill="1" applyBorder="1" applyAlignment="1">
      <alignment horizontal="left" vertical="center"/>
    </xf>
    <xf numFmtId="0" fontId="78" fillId="26" borderId="32" xfId="70" applyFont="1" applyFill="1" applyBorder="1" applyAlignment="1">
      <alignment horizontal="left" vertical="center"/>
    </xf>
    <xf numFmtId="0" fontId="78" fillId="26" borderId="33" xfId="70" applyFont="1" applyFill="1" applyBorder="1" applyAlignment="1">
      <alignment horizontal="left" vertical="center"/>
    </xf>
    <xf numFmtId="0" fontId="90" fillId="26" borderId="34" xfId="70" applyFont="1" applyFill="1" applyBorder="1" applyAlignment="1">
      <alignment horizontal="left" vertical="center"/>
    </xf>
    <xf numFmtId="0" fontId="90" fillId="26" borderId="37" xfId="70" applyFont="1" applyFill="1" applyBorder="1" applyAlignment="1">
      <alignment horizontal="left" vertical="center"/>
    </xf>
    <xf numFmtId="0" fontId="90" fillId="26" borderId="35" xfId="70" applyFont="1" applyFill="1" applyBorder="1" applyAlignment="1">
      <alignment horizontal="left" vertical="center"/>
    </xf>
    <xf numFmtId="0" fontId="19" fillId="0" borderId="67" xfId="70" applyFont="1" applyBorder="1" applyAlignment="1">
      <alignment vertical="justify" wrapText="1"/>
    </xf>
    <xf numFmtId="0" fontId="19" fillId="0" borderId="0" xfId="70" applyFont="1" applyBorder="1" applyAlignment="1">
      <alignment vertical="justify" wrapText="1"/>
    </xf>
    <xf numFmtId="0" fontId="14" fillId="25" borderId="49" xfId="70" applyFont="1" applyFill="1" applyBorder="1" applyAlignment="1">
      <alignment horizontal="center"/>
    </xf>
    <xf numFmtId="0" fontId="14" fillId="25" borderId="18" xfId="70" applyFont="1" applyFill="1" applyBorder="1" applyAlignment="1">
      <alignment horizontal="right"/>
    </xf>
    <xf numFmtId="0" fontId="14" fillId="25" borderId="72" xfId="70" applyFont="1" applyFill="1" applyBorder="1" applyAlignment="1">
      <alignment horizontal="center" wrapText="1"/>
    </xf>
    <xf numFmtId="0" fontId="14" fillId="25" borderId="13" xfId="70" applyFont="1" applyFill="1" applyBorder="1" applyAlignment="1">
      <alignment horizontal="center" wrapText="1"/>
    </xf>
    <xf numFmtId="0" fontId="14" fillId="25" borderId="71" xfId="70" applyFont="1" applyFill="1" applyBorder="1" applyAlignment="1">
      <alignment horizontal="center" wrapText="1"/>
    </xf>
    <xf numFmtId="0" fontId="14" fillId="26" borderId="52" xfId="70" applyFont="1" applyFill="1" applyBorder="1" applyAlignment="1">
      <alignment horizontal="center" wrapText="1"/>
    </xf>
    <xf numFmtId="0" fontId="14" fillId="26" borderId="71" xfId="70" applyFont="1" applyFill="1" applyBorder="1" applyAlignment="1">
      <alignment horizontal="center"/>
    </xf>
    <xf numFmtId="0" fontId="15" fillId="25" borderId="0" xfId="70" applyFont="1" applyFill="1" applyBorder="1" applyAlignment="1">
      <alignment horizontal="left" indent="1"/>
    </xf>
    <xf numFmtId="0" fontId="45" fillId="25" borderId="36" xfId="70" applyFont="1" applyFill="1" applyBorder="1" applyAlignment="1">
      <alignment horizontal="justify" vertical="top" wrapText="1"/>
    </xf>
    <xf numFmtId="0" fontId="19" fillId="26" borderId="51" xfId="70" applyFont="1" applyFill="1" applyBorder="1" applyAlignment="1">
      <alignment vertical="justify" wrapText="1"/>
    </xf>
    <xf numFmtId="0" fontId="19" fillId="26" borderId="0" xfId="70" applyFont="1" applyFill="1" applyBorder="1" applyAlignment="1">
      <alignment vertical="justify" wrapText="1"/>
    </xf>
    <xf numFmtId="0" fontId="73" fillId="26" borderId="0" xfId="70" applyFont="1" applyFill="1" applyBorder="1" applyAlignment="1">
      <alignment horizontal="left"/>
    </xf>
    <xf numFmtId="0" fontId="44" fillId="26" borderId="31" xfId="70" applyFont="1" applyFill="1" applyBorder="1" applyAlignment="1">
      <alignment horizontal="left" vertical="center"/>
    </xf>
    <xf numFmtId="0" fontId="44" fillId="26" borderId="32" xfId="70" applyFont="1" applyFill="1" applyBorder="1" applyAlignment="1">
      <alignment horizontal="left" vertical="center"/>
    </xf>
    <xf numFmtId="0" fontId="44" fillId="26" borderId="33" xfId="70" applyFont="1" applyFill="1" applyBorder="1" applyAlignment="1">
      <alignment horizontal="left" vertical="center"/>
    </xf>
    <xf numFmtId="0" fontId="86" fillId="25" borderId="0" xfId="70" applyFont="1" applyFill="1" applyBorder="1" applyAlignment="1">
      <alignment horizontal="left" vertical="center"/>
    </xf>
    <xf numFmtId="0" fontId="73" fillId="25" borderId="81" xfId="78" applyFont="1" applyFill="1" applyBorder="1" applyAlignment="1">
      <alignment horizontal="center" vertical="center"/>
    </xf>
    <xf numFmtId="0" fontId="73" fillId="25" borderId="82" xfId="78" applyFont="1" applyFill="1" applyBorder="1" applyAlignment="1">
      <alignment horizontal="center" vertical="center"/>
    </xf>
    <xf numFmtId="0" fontId="14" fillId="25" borderId="18" xfId="71" applyFont="1" applyFill="1" applyBorder="1" applyAlignment="1">
      <alignment horizontal="left" indent="6"/>
    </xf>
    <xf numFmtId="0" fontId="12" fillId="25" borderId="22" xfId="62" applyFont="1" applyFill="1" applyBorder="1" applyAlignment="1">
      <alignment horizontal="left"/>
    </xf>
    <xf numFmtId="0" fontId="78" fillId="26" borderId="31" xfId="62" applyFont="1" applyFill="1" applyBorder="1" applyAlignment="1">
      <alignment horizontal="left" vertical="center"/>
    </xf>
    <xf numFmtId="0" fontId="78" fillId="26" borderId="32" xfId="62" applyFont="1" applyFill="1" applyBorder="1" applyAlignment="1">
      <alignment horizontal="left" vertical="center"/>
    </xf>
    <xf numFmtId="0" fontId="78" fillId="26" borderId="33" xfId="62" applyFont="1" applyFill="1" applyBorder="1" applyAlignment="1">
      <alignment horizontal="left" vertical="center"/>
    </xf>
    <xf numFmtId="0" fontId="73" fillId="25" borderId="67" xfId="78" applyFont="1" applyFill="1" applyBorder="1" applyAlignment="1">
      <alignment horizontal="left" vertical="center"/>
    </xf>
    <xf numFmtId="3" fontId="73" fillId="24" borderId="0" xfId="40" applyNumberFormat="1" applyFont="1" applyFill="1" applyBorder="1" applyAlignment="1">
      <alignment horizontal="left" vertical="center" wrapText="1"/>
    </xf>
    <xf numFmtId="0" fontId="73" fillId="25" borderId="34" xfId="78" applyFont="1" applyFill="1" applyBorder="1" applyAlignment="1">
      <alignment horizontal="center" vertical="center"/>
    </xf>
    <xf numFmtId="0" fontId="73" fillId="25" borderId="35" xfId="78" applyFont="1" applyFill="1" applyBorder="1" applyAlignment="1">
      <alignment horizontal="center" vertical="center"/>
    </xf>
    <xf numFmtId="0" fontId="14" fillId="25" borderId="12" xfId="78" applyFont="1" applyFill="1" applyBorder="1" applyAlignment="1">
      <alignment horizontal="center" vertical="center"/>
    </xf>
    <xf numFmtId="178" fontId="73" fillId="25" borderId="10" xfId="59" applyNumberFormat="1" applyFont="1" applyFill="1" applyBorder="1" applyAlignment="1">
      <alignment horizontal="right" indent="3"/>
    </xf>
    <xf numFmtId="178" fontId="73" fillId="25" borderId="10" xfId="59" applyNumberFormat="1" applyFont="1" applyFill="1" applyBorder="1" applyAlignment="1">
      <alignment horizontal="right" indent="4"/>
    </xf>
    <xf numFmtId="178" fontId="15" fillId="25" borderId="0" xfId="59" applyNumberFormat="1" applyFont="1" applyFill="1" applyBorder="1" applyAlignment="1">
      <alignment horizontal="right" indent="3"/>
    </xf>
    <xf numFmtId="178" fontId="15" fillId="25" borderId="0" xfId="59" applyNumberFormat="1" applyFont="1" applyFill="1" applyBorder="1" applyAlignment="1">
      <alignment horizontal="right" indent="4"/>
    </xf>
    <xf numFmtId="0" fontId="87" fillId="26" borderId="0" xfId="227" applyFont="1" applyFill="1" applyAlignment="1" applyProtection="1">
      <alignment horizontal="right"/>
    </xf>
    <xf numFmtId="0" fontId="12" fillId="25" borderId="23" xfId="70" applyFont="1" applyFill="1" applyBorder="1" applyAlignment="1">
      <alignment horizontal="left"/>
    </xf>
    <xf numFmtId="0" fontId="12" fillId="25" borderId="22" xfId="70" applyFont="1" applyFill="1" applyBorder="1" applyAlignment="1">
      <alignment horizontal="left"/>
    </xf>
    <xf numFmtId="0" fontId="44" fillId="26" borderId="44" xfId="70" applyFont="1" applyFill="1" applyBorder="1" applyAlignment="1">
      <alignment horizontal="left" vertical="center"/>
    </xf>
    <xf numFmtId="0" fontId="44" fillId="26" borderId="45" xfId="70" applyFont="1" applyFill="1" applyBorder="1" applyAlignment="1">
      <alignment horizontal="left" vertical="center"/>
    </xf>
    <xf numFmtId="0" fontId="44" fillId="26" borderId="46" xfId="70" applyFont="1" applyFill="1" applyBorder="1" applyAlignment="1">
      <alignment horizontal="left" vertical="center"/>
    </xf>
    <xf numFmtId="0" fontId="19" fillId="26" borderId="0" xfId="70" applyFont="1" applyFill="1" applyBorder="1" applyAlignment="1">
      <alignment horizontal="left" vertical="top"/>
    </xf>
    <xf numFmtId="0" fontId="32" fillId="26" borderId="10" xfId="62" applyFont="1" applyFill="1" applyBorder="1" applyAlignment="1">
      <alignment horizontal="center" vertical="center" wrapText="1"/>
    </xf>
    <xf numFmtId="0" fontId="32" fillId="26" borderId="11" xfId="62" applyFont="1" applyFill="1" applyBorder="1" applyAlignment="1">
      <alignment horizontal="center" vertical="center" wrapText="1"/>
    </xf>
    <xf numFmtId="0" fontId="14" fillId="26" borderId="13" xfId="62" applyFont="1" applyFill="1" applyBorder="1" applyAlignment="1">
      <alignment horizontal="center" vertical="center"/>
    </xf>
    <xf numFmtId="173" fontId="15" fillId="25" borderId="0" xfId="70" applyNumberFormat="1" applyFont="1" applyFill="1" applyBorder="1" applyAlignment="1">
      <alignment horizontal="left"/>
    </xf>
    <xf numFmtId="0" fontId="32" fillId="25" borderId="10" xfId="62" applyFont="1" applyFill="1" applyBorder="1" applyAlignment="1">
      <alignment horizontal="center" vertical="center" wrapText="1"/>
    </xf>
    <xf numFmtId="0" fontId="32" fillId="25" borderId="11" xfId="62" applyFont="1" applyFill="1" applyBorder="1" applyAlignment="1">
      <alignment horizontal="center" vertical="center" wrapText="1"/>
    </xf>
    <xf numFmtId="0" fontId="73" fillId="44" borderId="0" xfId="70" applyFont="1" applyFill="1" applyBorder="1" applyAlignment="1">
      <alignment horizontal="left"/>
    </xf>
    <xf numFmtId="0" fontId="19" fillId="27" borderId="0" xfId="40" applyFont="1" applyFill="1" applyBorder="1" applyAlignment="1">
      <alignment horizontal="left" wrapText="1"/>
    </xf>
    <xf numFmtId="0" fontId="19" fillId="24" borderId="0" xfId="40" applyFont="1" applyFill="1" applyBorder="1" applyAlignment="1">
      <alignment horizontal="left" wrapText="1"/>
    </xf>
    <xf numFmtId="0" fontId="14" fillId="27" borderId="0" xfId="40" applyFont="1" applyFill="1" applyBorder="1" applyAlignment="1">
      <alignment horizontal="left" vertical="center" wrapText="1" indent="1"/>
    </xf>
    <xf numFmtId="0" fontId="12" fillId="25" borderId="0" xfId="70" applyFont="1" applyFill="1" applyBorder="1" applyAlignment="1">
      <alignment horizontal="left"/>
    </xf>
    <xf numFmtId="0" fontId="44" fillId="0" borderId="44" xfId="70" applyFont="1" applyFill="1" applyBorder="1" applyAlignment="1">
      <alignment horizontal="left" vertical="center"/>
    </xf>
    <xf numFmtId="0" fontId="44" fillId="0" borderId="45" xfId="70" applyFont="1" applyFill="1" applyBorder="1" applyAlignment="1">
      <alignment horizontal="left" vertical="center"/>
    </xf>
    <xf numFmtId="0" fontId="44" fillId="0" borderId="46" xfId="70" applyFont="1" applyFill="1" applyBorder="1" applyAlignment="1">
      <alignment horizontal="left" vertical="center"/>
    </xf>
    <xf numFmtId="0" fontId="82" fillId="26" borderId="0" xfId="70" applyFont="1" applyFill="1" applyBorder="1" applyAlignment="1">
      <alignment horizontal="left"/>
    </xf>
    <xf numFmtId="0" fontId="19" fillId="24" borderId="0" xfId="40" applyFont="1" applyFill="1" applyBorder="1" applyAlignment="1">
      <alignment horizontal="left" vertical="top" wrapText="1"/>
    </xf>
    <xf numFmtId="0" fontId="14" fillId="24" borderId="0" xfId="40" applyFont="1" applyFill="1" applyBorder="1" applyAlignment="1">
      <alignment horizontal="left" vertical="center" wrapText="1" indent="1"/>
    </xf>
    <xf numFmtId="3" fontId="82" fillId="26" borderId="0" xfId="70" applyNumberFormat="1" applyFont="1" applyFill="1" applyBorder="1" applyAlignment="1">
      <alignment horizontal="left"/>
    </xf>
    <xf numFmtId="3" fontId="14" fillId="27" borderId="0" xfId="40" applyNumberFormat="1" applyFont="1" applyFill="1" applyBorder="1" applyAlignment="1">
      <alignment horizontal="left" vertical="center" wrapText="1" indent="1"/>
    </xf>
    <xf numFmtId="0" fontId="19" fillId="27" borderId="0" xfId="40" applyFont="1" applyFill="1" applyBorder="1" applyAlignment="1">
      <alignment horizontal="left"/>
    </xf>
    <xf numFmtId="0" fontId="19" fillId="27" borderId="19" xfId="40" applyFont="1" applyFill="1" applyBorder="1" applyAlignment="1">
      <alignment horizontal="left"/>
    </xf>
    <xf numFmtId="0" fontId="73" fillId="25" borderId="0" xfId="70" applyFont="1" applyFill="1" applyBorder="1" applyAlignment="1">
      <alignment horizontal="justify" vertical="center"/>
    </xf>
    <xf numFmtId="0" fontId="14" fillId="25" borderId="18" xfId="70" applyFont="1" applyFill="1" applyBorder="1" applyAlignment="1">
      <alignment horizontal="right" indent="5"/>
    </xf>
    <xf numFmtId="3" fontId="19" fillId="25" borderId="0" xfId="70" applyNumberFormat="1" applyFont="1" applyFill="1" applyBorder="1" applyAlignment="1">
      <alignment horizontal="right"/>
    </xf>
    <xf numFmtId="0" fontId="14" fillId="25" borderId="13" xfId="70" applyFont="1" applyFill="1" applyBorder="1" applyAlignment="1">
      <alignment horizontal="center"/>
    </xf>
    <xf numFmtId="0" fontId="19" fillId="25" borderId="0" xfId="70" applyNumberFormat="1" applyFont="1" applyFill="1" applyBorder="1" applyAlignment="1" applyProtection="1">
      <alignment horizontal="justify" vertical="justify" wrapText="1"/>
      <protection locked="0"/>
    </xf>
    <xf numFmtId="49" fontId="19" fillId="25" borderId="0" xfId="70" applyNumberFormat="1" applyFont="1" applyFill="1" applyBorder="1" applyAlignment="1">
      <alignment horizontal="left" vertical="center" wrapText="1"/>
    </xf>
    <xf numFmtId="0" fontId="76" fillId="25" borderId="0" xfId="70" applyNumberFormat="1" applyFont="1" applyFill="1" applyBorder="1" applyAlignment="1" applyProtection="1">
      <alignment horizontal="right" vertical="justify" wrapText="1"/>
      <protection locked="0"/>
    </xf>
    <xf numFmtId="0" fontId="123" fillId="25" borderId="0" xfId="68" applyNumberFormat="1" applyFont="1" applyFill="1" applyBorder="1" applyAlignment="1" applyProtection="1">
      <alignment horizontal="center" vertical="justify" wrapText="1"/>
      <protection locked="0"/>
    </xf>
    <xf numFmtId="1" fontId="15" fillId="35" borderId="0" xfId="51" applyNumberFormat="1" applyFont="1" applyFill="1" applyBorder="1" applyAlignment="1">
      <alignment horizontal="center"/>
    </xf>
    <xf numFmtId="0" fontId="19" fillId="24" borderId="0" xfId="61" applyFont="1" applyFill="1" applyBorder="1" applyAlignment="1">
      <alignment horizontal="left" wrapText="1"/>
    </xf>
    <xf numFmtId="2" fontId="32" fillId="24" borderId="0" xfId="61" applyNumberFormat="1" applyFont="1" applyFill="1" applyBorder="1" applyAlignment="1">
      <alignment horizontal="left" wrapText="1"/>
    </xf>
    <xf numFmtId="2" fontId="19" fillId="24" borderId="0" xfId="61" applyNumberFormat="1" applyFont="1" applyFill="1" applyBorder="1" applyAlignment="1">
      <alignment horizontal="left" wrapText="1"/>
    </xf>
    <xf numFmtId="2" fontId="19" fillId="24" borderId="19" xfId="61" applyNumberFormat="1" applyFont="1" applyFill="1" applyBorder="1" applyAlignment="1">
      <alignment horizontal="left" wrapText="1"/>
    </xf>
    <xf numFmtId="49" fontId="15" fillId="25" borderId="0" xfId="51" applyNumberFormat="1" applyFont="1" applyFill="1" applyBorder="1" applyAlignment="1">
      <alignment horizontal="left"/>
    </xf>
    <xf numFmtId="0" fontId="15" fillId="25" borderId="0" xfId="51" applyNumberFormat="1" applyFont="1" applyFill="1" applyBorder="1" applyAlignment="1">
      <alignment horizontal="left"/>
    </xf>
    <xf numFmtId="173" fontId="15" fillId="25" borderId="0" xfId="52" applyNumberFormat="1" applyFont="1" applyFill="1" applyBorder="1" applyAlignment="1">
      <alignment horizontal="right"/>
    </xf>
    <xf numFmtId="0" fontId="0" fillId="0" borderId="0" xfId="51" applyFont="1" applyAlignment="1">
      <alignment horizontal="justify" vertical="top"/>
    </xf>
    <xf numFmtId="0" fontId="15" fillId="27" borderId="0" xfId="61" applyFont="1" applyFill="1" applyBorder="1" applyAlignment="1">
      <alignment horizontal="justify" vertical="center"/>
    </xf>
    <xf numFmtId="0" fontId="15" fillId="27" borderId="0" xfId="61" applyFont="1" applyFill="1" applyBorder="1" applyAlignment="1">
      <alignment horizontal="justify" vertical="center" wrapText="1"/>
    </xf>
    <xf numFmtId="0" fontId="44" fillId="26" borderId="15" xfId="51" applyFont="1" applyFill="1" applyBorder="1" applyAlignment="1">
      <alignment horizontal="left" vertical="center"/>
    </xf>
    <xf numFmtId="0" fontId="44" fillId="26" borderId="16" xfId="51" applyFont="1" applyFill="1" applyBorder="1" applyAlignment="1">
      <alignment horizontal="left" vertical="center"/>
    </xf>
    <xf numFmtId="0" fontId="44" fillId="26" borderId="17" xfId="51" applyFont="1" applyFill="1" applyBorder="1" applyAlignment="1">
      <alignment horizontal="left" vertical="center"/>
    </xf>
    <xf numFmtId="0" fontId="83" fillId="26" borderId="24" xfId="51" applyNumberFormat="1" applyFont="1" applyFill="1" applyBorder="1" applyAlignment="1">
      <alignment horizontal="center" vertical="center" wrapText="1"/>
    </xf>
    <xf numFmtId="0" fontId="83" fillId="26" borderId="25" xfId="51" applyNumberFormat="1" applyFont="1" applyFill="1" applyBorder="1" applyAlignment="1">
      <alignment horizontal="center" vertical="center"/>
    </xf>
    <xf numFmtId="0" fontId="14" fillId="26" borderId="18" xfId="0" applyFont="1" applyFill="1" applyBorder="1" applyAlignment="1">
      <alignment horizontal="right" indent="6"/>
    </xf>
    <xf numFmtId="0" fontId="15" fillId="25" borderId="0" xfId="52" applyNumberFormat="1" applyFont="1" applyFill="1" applyAlignment="1">
      <alignment horizontal="right"/>
    </xf>
    <xf numFmtId="0" fontId="15" fillId="25" borderId="0" xfId="52" applyNumberFormat="1" applyFont="1" applyFill="1" applyBorder="1" applyAlignment="1">
      <alignment horizontal="right"/>
    </xf>
    <xf numFmtId="0" fontId="14" fillId="25" borderId="0" xfId="0" applyFont="1" applyFill="1" applyBorder="1" applyAlignment="1">
      <alignment horizontal="center"/>
    </xf>
    <xf numFmtId="173" fontId="15" fillId="25" borderId="20" xfId="52" applyNumberFormat="1" applyFont="1" applyFill="1" applyBorder="1" applyAlignment="1">
      <alignment horizontal="left"/>
    </xf>
    <xf numFmtId="173" fontId="15" fillId="25" borderId="0" xfId="52" applyNumberFormat="1" applyFont="1" applyFill="1" applyBorder="1" applyAlignment="1">
      <alignment horizontal="left"/>
    </xf>
    <xf numFmtId="0" fontId="13" fillId="25" borderId="0" xfId="0" applyFont="1" applyFill="1" applyBorder="1"/>
    <xf numFmtId="0" fontId="36" fillId="25" borderId="0" xfId="0" applyFont="1" applyFill="1" applyBorder="1" applyAlignment="1">
      <alignment horizontal="left"/>
    </xf>
  </cellXfs>
  <cellStyles count="307">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2 2" xfId="30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1">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numFmt numFmtId="179" formatCode="#,##0.00_);&quot;(&quot;#,##0.00&quot;)&quot;;&quot;-&quot;_)"/>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333333"/>
      <color rgb="FF9C0000"/>
      <color rgb="FFFFC7CE"/>
      <color rgb="FF9C0006"/>
      <color rgb="FFFF9999"/>
      <color rgb="FFFFFFCC"/>
      <color rgb="FF1F497D"/>
      <color rgb="FFD3EEFF"/>
      <color rgb="FFFFEFF1"/>
      <color rgb="FFE5FFE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set.</c:v>
                  </c:pt>
                  <c:pt idx="1">
                    <c:v>out.</c:v>
                  </c:pt>
                  <c:pt idx="2">
                    <c:v>nov.</c:v>
                  </c:pt>
                  <c:pt idx="3">
                    <c:v>dez.</c:v>
                  </c:pt>
                  <c:pt idx="4">
                    <c:v>jan.</c:v>
                  </c:pt>
                  <c:pt idx="5">
                    <c:v>fev.</c:v>
                  </c:pt>
                  <c:pt idx="6">
                    <c:v>mar.</c:v>
                  </c:pt>
                  <c:pt idx="7">
                    <c:v>abr.</c:v>
                  </c:pt>
                  <c:pt idx="8">
                    <c:v>mai.</c:v>
                  </c:pt>
                  <c:pt idx="9">
                    <c:v>jun.</c:v>
                  </c:pt>
                  <c:pt idx="10">
                    <c:v>jul.</c:v>
                  </c:pt>
                  <c:pt idx="11">
                    <c:v>ago.</c:v>
                  </c:pt>
                  <c:pt idx="12">
                    <c:v>set.</c:v>
                  </c:pt>
                </c:lvl>
                <c:lvl>
                  <c:pt idx="0">
                    <c:v>2015</c:v>
                  </c:pt>
                  <c:pt idx="4">
                    <c:v>2016</c:v>
                  </c:pt>
                </c:lvl>
              </c:multiLvlStrCache>
            </c:multiLvlStrRef>
          </c:cat>
          <c:val>
            <c:numRef>
              <c:f>'9lay_off'!$E$12:$Q$12</c:f>
              <c:numCache>
                <c:formatCode>0</c:formatCode>
                <c:ptCount val="13"/>
                <c:pt idx="0">
                  <c:v>77</c:v>
                </c:pt>
                <c:pt idx="1">
                  <c:v>75</c:v>
                </c:pt>
                <c:pt idx="2">
                  <c:v>82</c:v>
                </c:pt>
                <c:pt idx="3">
                  <c:v>89</c:v>
                </c:pt>
                <c:pt idx="4">
                  <c:v>82</c:v>
                </c:pt>
                <c:pt idx="5">
                  <c:v>99</c:v>
                </c:pt>
                <c:pt idx="6">
                  <c:v>90</c:v>
                </c:pt>
                <c:pt idx="7">
                  <c:v>84</c:v>
                </c:pt>
                <c:pt idx="8">
                  <c:v>70</c:v>
                </c:pt>
                <c:pt idx="9">
                  <c:v>72</c:v>
                </c:pt>
                <c:pt idx="10">
                  <c:v>67</c:v>
                </c:pt>
                <c:pt idx="11">
                  <c:v>51</c:v>
                </c:pt>
                <c:pt idx="12">
                  <c:v>64</c:v>
                </c:pt>
              </c:numCache>
            </c:numRef>
          </c:val>
        </c:ser>
        <c:dLbls>
          <c:showLegendKey val="0"/>
          <c:showVal val="0"/>
          <c:showCatName val="0"/>
          <c:showSerName val="0"/>
          <c:showPercent val="0"/>
          <c:showBubbleSize val="0"/>
        </c:dLbls>
        <c:gapWidth val="150"/>
        <c:axId val="96574848"/>
        <c:axId val="96588928"/>
      </c:barChart>
      <c:catAx>
        <c:axId val="9657484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96588928"/>
        <c:crosses val="autoZero"/>
        <c:auto val="1"/>
        <c:lblAlgn val="ctr"/>
        <c:lblOffset val="100"/>
        <c:tickLblSkip val="1"/>
        <c:tickMarkSkip val="1"/>
        <c:noMultiLvlLbl val="0"/>
      </c:catAx>
      <c:valAx>
        <c:axId val="9658892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657484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109240</c:v>
              </c:pt>
              <c:pt idx="1">
                <c:v>106892</c:v>
              </c:pt>
            </c:numLit>
          </c:val>
        </c:ser>
        <c:dLbls>
          <c:showLegendKey val="0"/>
          <c:showVal val="0"/>
          <c:showCatName val="0"/>
          <c:showSerName val="0"/>
          <c:showPercent val="0"/>
          <c:showBubbleSize val="0"/>
        </c:dLbls>
        <c:gapWidth val="120"/>
        <c:axId val="99293440"/>
        <c:axId val="99323904"/>
      </c:barChart>
      <c:catAx>
        <c:axId val="9929344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99323904"/>
        <c:crosses val="autoZero"/>
        <c:auto val="1"/>
        <c:lblAlgn val="ctr"/>
        <c:lblOffset val="100"/>
        <c:tickLblSkip val="1"/>
        <c:tickMarkSkip val="1"/>
        <c:noMultiLvlLbl val="0"/>
      </c:catAx>
      <c:valAx>
        <c:axId val="99323904"/>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9929344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69327</c:v>
              </c:pt>
              <c:pt idx="1">
                <c:v>3947</c:v>
              </c:pt>
              <c:pt idx="2">
                <c:v>3796</c:v>
              </c:pt>
              <c:pt idx="3">
                <c:v>14193</c:v>
              </c:pt>
              <c:pt idx="4">
                <c:v>11515</c:v>
              </c:pt>
              <c:pt idx="5">
                <c:v>12189</c:v>
              </c:pt>
              <c:pt idx="6">
                <c:v>13876</c:v>
              </c:pt>
              <c:pt idx="7">
                <c:v>16569</c:v>
              </c:pt>
              <c:pt idx="8">
                <c:v>18099</c:v>
              </c:pt>
              <c:pt idx="9">
                <c:v>19358</c:v>
              </c:pt>
              <c:pt idx="10">
                <c:v>18039</c:v>
              </c:pt>
              <c:pt idx="11">
                <c:v>12062</c:v>
              </c:pt>
              <c:pt idx="12">
                <c:v>3162</c:v>
              </c:pt>
            </c:numLit>
          </c:val>
        </c:ser>
        <c:dLbls>
          <c:showLegendKey val="0"/>
          <c:showVal val="0"/>
          <c:showCatName val="0"/>
          <c:showSerName val="0"/>
          <c:showPercent val="0"/>
          <c:showBubbleSize val="0"/>
        </c:dLbls>
        <c:gapWidth val="30"/>
        <c:axId val="100910592"/>
        <c:axId val="100912128"/>
      </c:barChart>
      <c:catAx>
        <c:axId val="10091059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00912128"/>
        <c:crosses val="autoZero"/>
        <c:auto val="1"/>
        <c:lblAlgn val="ctr"/>
        <c:lblOffset val="100"/>
        <c:tickLblSkip val="1"/>
        <c:tickMarkSkip val="1"/>
        <c:noMultiLvlLbl val="0"/>
      </c:catAx>
      <c:valAx>
        <c:axId val="100912128"/>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0091059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5207</c:v>
                </c:pt>
                <c:pt idx="1">
                  <c:v>1757</c:v>
                </c:pt>
                <c:pt idx="2">
                  <c:v>3131</c:v>
                </c:pt>
                <c:pt idx="3">
                  <c:v>888</c:v>
                </c:pt>
                <c:pt idx="4">
                  <c:v>1622</c:v>
                </c:pt>
                <c:pt idx="5">
                  <c:v>3549</c:v>
                </c:pt>
                <c:pt idx="6">
                  <c:v>1498</c:v>
                </c:pt>
                <c:pt idx="7">
                  <c:v>2871</c:v>
                </c:pt>
                <c:pt idx="8">
                  <c:v>1367</c:v>
                </c:pt>
                <c:pt idx="9">
                  <c:v>2028</c:v>
                </c:pt>
                <c:pt idx="10">
                  <c:v>16676</c:v>
                </c:pt>
                <c:pt idx="11">
                  <c:v>1317</c:v>
                </c:pt>
                <c:pt idx="12">
                  <c:v>28748</c:v>
                </c:pt>
                <c:pt idx="13">
                  <c:v>2538</c:v>
                </c:pt>
                <c:pt idx="14">
                  <c:v>8506</c:v>
                </c:pt>
                <c:pt idx="15">
                  <c:v>1276</c:v>
                </c:pt>
                <c:pt idx="16">
                  <c:v>2713</c:v>
                </c:pt>
                <c:pt idx="17">
                  <c:v>3444</c:v>
                </c:pt>
                <c:pt idx="18">
                  <c:v>6270</c:v>
                </c:pt>
                <c:pt idx="19">
                  <c:v>1840</c:v>
                </c:pt>
              </c:numCache>
            </c:numRef>
          </c:val>
        </c:ser>
        <c:dLbls>
          <c:showLegendKey val="0"/>
          <c:showVal val="0"/>
          <c:showCatName val="0"/>
          <c:showSerName val="0"/>
          <c:showPercent val="0"/>
          <c:showBubbleSize val="0"/>
        </c:dLbls>
        <c:gapWidth val="30"/>
        <c:axId val="100962688"/>
        <c:axId val="100964224"/>
      </c:barChart>
      <c:catAx>
        <c:axId val="100962688"/>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00964224"/>
        <c:crosses val="autoZero"/>
        <c:auto val="1"/>
        <c:lblAlgn val="ctr"/>
        <c:lblOffset val="100"/>
        <c:tickLblSkip val="1"/>
        <c:tickMarkSkip val="1"/>
        <c:noMultiLvlLbl val="0"/>
      </c:catAx>
      <c:valAx>
        <c:axId val="100964224"/>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0096268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119.22440119219701</c:v>
                </c:pt>
                <c:pt idx="1">
                  <c:v>111.071957011259</c:v>
                </c:pt>
                <c:pt idx="2">
                  <c:v>116.963747686613</c:v>
                </c:pt>
                <c:pt idx="3">
                  <c:v>118.552222222222</c:v>
                </c:pt>
                <c:pt idx="4">
                  <c:v>112.121077610274</c:v>
                </c:pt>
                <c:pt idx="5">
                  <c:v>122.20855088153399</c:v>
                </c:pt>
                <c:pt idx="6">
                  <c:v>109.574173959162</c:v>
                </c:pt>
                <c:pt idx="7">
                  <c:v>116.08625676340399</c:v>
                </c:pt>
                <c:pt idx="8">
                  <c:v>109.893252974327</c:v>
                </c:pt>
                <c:pt idx="9">
                  <c:v>115.894384835479</c:v>
                </c:pt>
                <c:pt idx="10">
                  <c:v>115.92980410674301</c:v>
                </c:pt>
                <c:pt idx="11">
                  <c:v>113.129745539631</c:v>
                </c:pt>
                <c:pt idx="12">
                  <c:v>114.05398313563001</c:v>
                </c:pt>
                <c:pt idx="13">
                  <c:v>112.559476190476</c:v>
                </c:pt>
                <c:pt idx="14">
                  <c:v>120.99518082466599</c:v>
                </c:pt>
                <c:pt idx="15">
                  <c:v>117.484417435038</c:v>
                </c:pt>
                <c:pt idx="16">
                  <c:v>117.02006360167201</c:v>
                </c:pt>
                <c:pt idx="17">
                  <c:v>111.742939053729</c:v>
                </c:pt>
                <c:pt idx="18">
                  <c:v>82.390344612131102</c:v>
                </c:pt>
                <c:pt idx="19">
                  <c:v>109.282751662463</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112.34</c:v>
                </c:pt>
                <c:pt idx="1">
                  <c:v>112.34</c:v>
                </c:pt>
                <c:pt idx="2">
                  <c:v>112.34</c:v>
                </c:pt>
                <c:pt idx="3">
                  <c:v>112.34</c:v>
                </c:pt>
                <c:pt idx="4">
                  <c:v>112.34</c:v>
                </c:pt>
                <c:pt idx="5">
                  <c:v>112.34</c:v>
                </c:pt>
                <c:pt idx="6">
                  <c:v>112.34</c:v>
                </c:pt>
                <c:pt idx="7">
                  <c:v>112.34</c:v>
                </c:pt>
                <c:pt idx="8">
                  <c:v>112.34</c:v>
                </c:pt>
                <c:pt idx="9">
                  <c:v>112.34</c:v>
                </c:pt>
                <c:pt idx="10">
                  <c:v>112.34</c:v>
                </c:pt>
                <c:pt idx="11">
                  <c:v>112.34</c:v>
                </c:pt>
                <c:pt idx="12">
                  <c:v>112.34</c:v>
                </c:pt>
                <c:pt idx="13">
                  <c:v>112.34</c:v>
                </c:pt>
                <c:pt idx="14">
                  <c:v>112.34</c:v>
                </c:pt>
                <c:pt idx="15">
                  <c:v>112.34</c:v>
                </c:pt>
                <c:pt idx="16">
                  <c:v>112.34</c:v>
                </c:pt>
                <c:pt idx="17">
                  <c:v>112.34</c:v>
                </c:pt>
                <c:pt idx="18">
                  <c:v>112.34</c:v>
                </c:pt>
                <c:pt idx="19">
                  <c:v>112.34</c:v>
                </c:pt>
              </c:numCache>
            </c:numRef>
          </c:val>
          <c:smooth val="0"/>
        </c:ser>
        <c:dLbls>
          <c:showLegendKey val="0"/>
          <c:showVal val="0"/>
          <c:showCatName val="0"/>
          <c:showSerName val="0"/>
          <c:showPercent val="0"/>
          <c:showBubbleSize val="0"/>
        </c:dLbls>
        <c:marker val="1"/>
        <c:smooth val="0"/>
        <c:axId val="100990336"/>
        <c:axId val="101655680"/>
      </c:lineChart>
      <c:catAx>
        <c:axId val="100990336"/>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01655680"/>
        <c:crosses val="autoZero"/>
        <c:auto val="1"/>
        <c:lblAlgn val="ctr"/>
        <c:lblOffset val="100"/>
        <c:tickLblSkip val="1"/>
        <c:tickMarkSkip val="1"/>
        <c:noMultiLvlLbl val="0"/>
      </c:catAx>
      <c:valAx>
        <c:axId val="101655680"/>
        <c:scaling>
          <c:orientation val="minMax"/>
          <c:min val="82"/>
        </c:scaling>
        <c:delete val="0"/>
        <c:axPos val="l"/>
        <c:numFmt formatCode="0.0" sourceLinked="1"/>
        <c:majorTickMark val="out"/>
        <c:minorTickMark val="none"/>
        <c:tickLblPos val="none"/>
        <c:spPr>
          <a:ln w="9525">
            <a:noFill/>
          </a:ln>
        </c:spPr>
        <c:crossAx val="100990336"/>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7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strLit>
          </c:cat>
          <c:val>
            <c:numLit>
              <c:formatCode>0.0</c:formatCode>
              <c:ptCount val="165"/>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14.145300910561637</c:v>
              </c:pt>
              <c:pt idx="145">
                <c:v>14.84299545276542</c:v>
              </c:pt>
              <c:pt idx="146">
                <c:v>11.910259775991129</c:v>
              </c:pt>
              <c:pt idx="147">
                <c:v>11.192677903960364</c:v>
              </c:pt>
              <c:pt idx="148">
                <c:v>10.22937145299384</c:v>
              </c:pt>
              <c:pt idx="149">
                <c:v>9.7178785818101616</c:v>
              </c:pt>
              <c:pt idx="150">
                <c:v>8.4388596806512286</c:v>
              </c:pt>
              <c:pt idx="151">
                <c:v>7.3588429618867037</c:v>
              </c:pt>
              <c:pt idx="152">
                <c:v>7.1993288989302968</c:v>
              </c:pt>
              <c:pt idx="153">
                <c:v>7.811148587216997</c:v>
              </c:pt>
              <c:pt idx="154">
                <c:v>10.082851998909911</c:v>
              </c:pt>
              <c:pt idx="155">
                <c:v>10.857759287918325</c:v>
              </c:pt>
              <c:pt idx="156">
                <c:v>9.330292787088835</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numLit>
          </c:val>
          <c:smooth val="0"/>
        </c:ser>
        <c:ser>
          <c:idx val="1"/>
          <c:order val="1"/>
          <c:tx>
            <c:v>iconfianca</c:v>
          </c:tx>
          <c:spPr>
            <a:ln w="25400">
              <a:solidFill>
                <a:schemeClr val="accent2"/>
              </a:solidFill>
              <a:prstDash val="solid"/>
            </a:ln>
          </c:spPr>
          <c:marker>
            <c:symbol val="none"/>
          </c:marker>
          <c:cat>
            <c:strLit>
              <c:ptCount val="17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strLit>
          </c:cat>
          <c:val>
            <c:numLit>
              <c:formatCode>0.0</c:formatCode>
              <c:ptCount val="165"/>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-15.365329044008329</c:v>
              </c:pt>
              <c:pt idx="145">
                <c:v>-13.72310231032562</c:v>
              </c:pt>
              <c:pt idx="146">
                <c:v>-11.522540218764627</c:v>
              </c:pt>
              <c:pt idx="147">
                <c:v>-11.870241180687437</c:v>
              </c:pt>
              <c:pt idx="148">
                <c:v>-12.104550543081052</c:v>
              </c:pt>
              <c:pt idx="149">
                <c:v>-12.434193600612616</c:v>
              </c:pt>
              <c:pt idx="150">
                <c:v>-12.617699143045209</c:v>
              </c:pt>
              <c:pt idx="151">
                <c:v>-11.697073846167717</c:v>
              </c:pt>
              <c:pt idx="152">
                <c:v>-11.225922083721308</c:v>
              </c:pt>
              <c:pt idx="153">
                <c:v>-11.240809631340829</c:v>
              </c:pt>
              <c:pt idx="154">
                <c:v>-13.736829478667772</c:v>
              </c:pt>
              <c:pt idx="155">
                <c:v>-14.141007070688538</c:v>
              </c:pt>
              <c:pt idx="156">
                <c:v>-12.616816443911418</c:v>
              </c:pt>
              <c:pt idx="157">
                <c:v>-11.283762742717558</c:v>
              </c:pt>
              <c:pt idx="158">
                <c:v>-11.270460909771925</c:v>
              </c:pt>
              <c:pt idx="159">
                <c:v>-12.371079072376498</c:v>
              </c:pt>
              <c:pt idx="160">
                <c:v>-11.887589285746492</c:v>
              </c:pt>
              <c:pt idx="161">
                <c:v>-12.62741419520183</c:v>
              </c:pt>
              <c:pt idx="162">
                <c:v>-12.972060245833278</c:v>
              </c:pt>
              <c:pt idx="163">
                <c:v>-13.251260494122592</c:v>
              </c:pt>
              <c:pt idx="164">
                <c:v>-12.387785044482669</c:v>
              </c:pt>
            </c:numLit>
          </c:val>
          <c:smooth val="0"/>
        </c:ser>
        <c:dLbls>
          <c:showLegendKey val="0"/>
          <c:showVal val="0"/>
          <c:showCatName val="0"/>
          <c:showSerName val="0"/>
          <c:showPercent val="0"/>
          <c:showBubbleSize val="0"/>
        </c:dLbls>
        <c:marker val="1"/>
        <c:smooth val="0"/>
        <c:axId val="101212544"/>
        <c:axId val="101214080"/>
      </c:lineChart>
      <c:catAx>
        <c:axId val="10121254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01214080"/>
        <c:crosses val="autoZero"/>
        <c:auto val="1"/>
        <c:lblAlgn val="ctr"/>
        <c:lblOffset val="100"/>
        <c:tickLblSkip val="6"/>
        <c:tickMarkSkip val="1"/>
        <c:noMultiLvlLbl val="0"/>
      </c:catAx>
      <c:valAx>
        <c:axId val="101214080"/>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1212544"/>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7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strLit>
          </c:cat>
          <c:val>
            <c:numLit>
              <c:formatCode>0.0</c:formatCode>
              <c:ptCount val="165"/>
              <c:pt idx="0">
                <c:v>-0.41370187773367673</c:v>
              </c:pt>
              <c:pt idx="1">
                <c:v>-0.24933797963415971</c:v>
              </c:pt>
              <c:pt idx="2">
                <c:v>-0.39846945184438887</c:v>
              </c:pt>
              <c:pt idx="3">
                <c:v>-0.34142692981095968</c:v>
              </c:pt>
              <c:pt idx="4">
                <c:v>-0.58911503671062804</c:v>
              </c:pt>
              <c:pt idx="5">
                <c:v>-0.49767116442231835</c:v>
              </c:pt>
              <c:pt idx="6">
                <c:v>-0.41931741127101513</c:v>
              </c:pt>
              <c:pt idx="7">
                <c:v>-0.14574007688204077</c:v>
              </c:pt>
              <c:pt idx="8">
                <c:v>8.050541584575209E-2</c:v>
              </c:pt>
              <c:pt idx="9">
                <c:v>0.38435163366058112</c:v>
              </c:pt>
              <c:pt idx="10">
                <c:v>0.48557552197862514</c:v>
              </c:pt>
              <c:pt idx="11">
                <c:v>0.49739979044573795</c:v>
              </c:pt>
              <c:pt idx="12">
                <c:v>0.39792937284357821</c:v>
              </c:pt>
              <c:pt idx="13">
                <c:v>0.37110461220070601</c:v>
              </c:pt>
              <c:pt idx="14">
                <c:v>0.40636627557645266</c:v>
              </c:pt>
              <c:pt idx="15">
                <c:v>0.57823007985867403</c:v>
              </c:pt>
              <c:pt idx="16">
                <c:v>0.88066821326166189</c:v>
              </c:pt>
              <c:pt idx="17">
                <c:v>1.0737684984767557</c:v>
              </c:pt>
              <c:pt idx="18">
                <c:v>1.1790912483613798</c:v>
              </c:pt>
              <c:pt idx="19">
                <c:v>1.2158182301839953</c:v>
              </c:pt>
              <c:pt idx="20">
                <c:v>1.2568952020342061</c:v>
              </c:pt>
              <c:pt idx="21">
                <c:v>1.1837488141805961</c:v>
              </c:pt>
              <c:pt idx="22">
                <c:v>0.93776892112704713</c:v>
              </c:pt>
              <c:pt idx="23">
                <c:v>0.6981713294218076</c:v>
              </c:pt>
              <c:pt idx="24">
                <c:v>0.62128997630656235</c:v>
              </c:pt>
              <c:pt idx="25">
                <c:v>0.71441897347369632</c:v>
              </c:pt>
              <c:pt idx="26">
                <c:v>0.8873150954829927</c:v>
              </c:pt>
              <c:pt idx="27">
                <c:v>0.9264660467693987</c:v>
              </c:pt>
              <c:pt idx="28">
                <c:v>0.89886307639800811</c:v>
              </c:pt>
              <c:pt idx="29">
                <c:v>0.71211671423057865</c:v>
              </c:pt>
              <c:pt idx="30">
                <c:v>0.38115970479246813</c:v>
              </c:pt>
              <c:pt idx="31">
                <c:v>0.18712895534380922</c:v>
              </c:pt>
              <c:pt idx="32">
                <c:v>0.11307888603132761</c:v>
              </c:pt>
              <c:pt idx="33">
                <c:v>0.28100006718650639</c:v>
              </c:pt>
              <c:pt idx="34">
                <c:v>0.19038015681155668</c:v>
              </c:pt>
              <c:pt idx="35">
                <c:v>0.3051384894445574</c:v>
              </c:pt>
              <c:pt idx="36">
                <c:v>0.27527124753202353</c:v>
              </c:pt>
              <c:pt idx="37">
                <c:v>0.54047377671135743</c:v>
              </c:pt>
              <c:pt idx="38">
                <c:v>0.43571225229041383</c:v>
              </c:pt>
              <c:pt idx="39">
                <c:v>0.59717035254631923</c:v>
              </c:pt>
              <c:pt idx="40">
                <c:v>0.47203253176023929</c:v>
              </c:pt>
              <c:pt idx="41">
                <c:v>0.7770307805120672</c:v>
              </c:pt>
              <c:pt idx="42">
                <c:v>0.86495803175892849</c:v>
              </c:pt>
              <c:pt idx="43">
                <c:v>1.0170678187933426</c:v>
              </c:pt>
              <c:pt idx="44">
                <c:v>1.0091211278697347</c:v>
              </c:pt>
              <c:pt idx="45">
                <c:v>1.1714125666360817</c:v>
              </c:pt>
              <c:pt idx="46">
                <c:v>1.1740353102776058</c:v>
              </c:pt>
              <c:pt idx="47">
                <c:v>0.98722712467005469</c:v>
              </c:pt>
              <c:pt idx="48">
                <c:v>0.82437577871784895</c:v>
              </c:pt>
              <c:pt idx="49">
                <c:v>0.91588660512207187</c:v>
              </c:pt>
              <c:pt idx="50">
                <c:v>1.196799281075128</c:v>
              </c:pt>
              <c:pt idx="51">
                <c:v>1.349401769848589</c:v>
              </c:pt>
              <c:pt idx="52">
                <c:v>1.4934914283650018</c:v>
              </c:pt>
              <c:pt idx="53">
                <c:v>1.5444031066093618</c:v>
              </c:pt>
              <c:pt idx="54">
                <c:v>1.4146433145020569</c:v>
              </c:pt>
              <c:pt idx="55">
                <c:v>1.408835285665901</c:v>
              </c:pt>
              <c:pt idx="56">
                <c:v>1.4236909463110616</c:v>
              </c:pt>
              <c:pt idx="57">
                <c:v>1.5194644690412209</c:v>
              </c:pt>
              <c:pt idx="58">
                <c:v>1.4769823330668768</c:v>
              </c:pt>
              <c:pt idx="59">
                <c:v>1.3514586228263463</c:v>
              </c:pt>
              <c:pt idx="60">
                <c:v>1.2848191178954163</c:v>
              </c:pt>
              <c:pt idx="61">
                <c:v>1.2737265952815795</c:v>
              </c:pt>
              <c:pt idx="62">
                <c:v>1.4693844919573897</c:v>
              </c:pt>
              <c:pt idx="63">
                <c:v>1.5220224396131092</c:v>
              </c:pt>
              <c:pt idx="64">
                <c:v>1.4841237232375333</c:v>
              </c:pt>
              <c:pt idx="65">
                <c:v>1.0806716747863847</c:v>
              </c:pt>
              <c:pt idx="66">
                <c:v>0.76819839089133424</c:v>
              </c:pt>
              <c:pt idx="67">
                <c:v>0.59075137099328967</c:v>
              </c:pt>
              <c:pt idx="68">
                <c:v>0.51480508945532821</c:v>
              </c:pt>
              <c:pt idx="69">
                <c:v>0.21032163742176357</c:v>
              </c:pt>
              <c:pt idx="70">
                <c:v>-0.49373033817401712</c:v>
              </c:pt>
              <c:pt idx="71">
                <c:v>-1.2044461525966783</c:v>
              </c:pt>
              <c:pt idx="72">
                <c:v>-1.7106463521808366</c:v>
              </c:pt>
              <c:pt idx="73">
                <c:v>-2.0792601550838863</c:v>
              </c:pt>
              <c:pt idx="74">
                <c:v>-2.1590200789486964</c:v>
              </c:pt>
              <c:pt idx="75">
                <c:v>-2.1660761473621908</c:v>
              </c:pt>
              <c:pt idx="76">
                <c:v>-1.7679623036762318</c:v>
              </c:pt>
              <c:pt idx="77">
                <c:v>-1.4186352682108903</c:v>
              </c:pt>
              <c:pt idx="78">
                <c:v>-1.0138363519327749</c:v>
              </c:pt>
              <c:pt idx="79">
                <c:v>-0.60145235125936458</c:v>
              </c:pt>
              <c:pt idx="80">
                <c:v>-0.24309632688772828</c:v>
              </c:pt>
              <c:pt idx="81">
                <c:v>8.9478932442003417E-2</c:v>
              </c:pt>
              <c:pt idx="82">
                <c:v>2.8880528456828869E-2</c:v>
              </c:pt>
              <c:pt idx="83">
                <c:v>-8.9803550158298537E-2</c:v>
              </c:pt>
              <c:pt idx="84">
                <c:v>-0.23889839550219444</c:v>
              </c:pt>
              <c:pt idx="85">
                <c:v>-0.29781542765569058</c:v>
              </c:pt>
              <c:pt idx="86">
                <c:v>-0.16930645740733974</c:v>
              </c:pt>
              <c:pt idx="87">
                <c:v>2.0053986733146317E-2</c:v>
              </c:pt>
              <c:pt idx="88">
                <c:v>0.21329692345428089</c:v>
              </c:pt>
              <c:pt idx="89">
                <c:v>0.27215775114471547</c:v>
              </c:pt>
              <c:pt idx="90">
                <c:v>0.1835053426357019</c:v>
              </c:pt>
              <c:pt idx="91">
                <c:v>0.1572397453229773</c:v>
              </c:pt>
              <c:pt idx="92">
                <c:v>0.16040304190140087</c:v>
              </c:pt>
              <c:pt idx="93">
                <c:v>-3.4054936602342933E-2</c:v>
              </c:pt>
              <c:pt idx="94">
                <c:v>-0.30732864593080689</c:v>
              </c:pt>
              <c:pt idx="95">
                <c:v>-0.79299049579522085</c:v>
              </c:pt>
              <c:pt idx="96">
                <c:v>-0.97672997834161202</c:v>
              </c:pt>
              <c:pt idx="97">
                <c:v>-1.1299636894831537</c:v>
              </c:pt>
              <c:pt idx="98">
                <c:v>-1.1781878810629285</c:v>
              </c:pt>
              <c:pt idx="99">
                <c:v>-1.3809288126481718</c:v>
              </c:pt>
              <c:pt idx="100">
                <c:v>-1.5666544240781777</c:v>
              </c:pt>
              <c:pt idx="101">
                <c:v>-1.7227062970534928</c:v>
              </c:pt>
              <c:pt idx="102">
                <c:v>-1.8699445086124362</c:v>
              </c:pt>
              <c:pt idx="103">
                <c:v>-2.0110098224783486</c:v>
              </c:pt>
              <c:pt idx="104">
                <c:v>-2.2330698734901882</c:v>
              </c:pt>
              <c:pt idx="105">
                <c:v>-2.4883541796470952</c:v>
              </c:pt>
              <c:pt idx="106">
                <c:v>-2.9304232064176152</c:v>
              </c:pt>
              <c:pt idx="107">
                <c:v>-3.3556461161702273</c:v>
              </c:pt>
              <c:pt idx="108">
                <c:v>-3.6348520762626473</c:v>
              </c:pt>
              <c:pt idx="109">
                <c:v>-3.7717672728332987</c:v>
              </c:pt>
              <c:pt idx="110">
                <c:v>-3.7330121795628335</c:v>
              </c:pt>
              <c:pt idx="111">
                <c:v>-3.6270338745589479</c:v>
              </c:pt>
              <c:pt idx="112">
                <c:v>-3.5867099631453319</c:v>
              </c:pt>
              <c:pt idx="113">
                <c:v>-3.4265565039695076</c:v>
              </c:pt>
              <c:pt idx="114">
                <c:v>-3.3455371700210264</c:v>
              </c:pt>
              <c:pt idx="115">
                <c:v>-3.0727184723349792</c:v>
              </c:pt>
              <c:pt idx="116">
                <c:v>-3.2457122483314507</c:v>
              </c:pt>
              <c:pt idx="117">
                <c:v>-3.5844324688400193</c:v>
              </c:pt>
              <c:pt idx="118">
                <c:v>-3.889527156809121</c:v>
              </c:pt>
              <c:pt idx="119">
                <c:v>-3.9665456385154201</c:v>
              </c:pt>
              <c:pt idx="120">
                <c:v>-3.8839783435503303</c:v>
              </c:pt>
              <c:pt idx="121">
                <c:v>-3.7923547184466679</c:v>
              </c:pt>
              <c:pt idx="122">
                <c:v>-3.4546970313879157</c:v>
              </c:pt>
              <c:pt idx="123">
                <c:v>-3.1597305243196137</c:v>
              </c:pt>
              <c:pt idx="124">
                <c:v>-2.8354186424468195</c:v>
              </c:pt>
              <c:pt idx="125">
                <c:v>-2.5975660984433548</c:v>
              </c:pt>
              <c:pt idx="126">
                <c:v>-2.3160559260374272</c:v>
              </c:pt>
              <c:pt idx="127">
                <c:v>-1.8836106400299817</c:v>
              </c:pt>
              <c:pt idx="128">
                <c:v>-1.5687446262884586</c:v>
              </c:pt>
              <c:pt idx="129">
                <c:v>-1.3142822208580898</c:v>
              </c:pt>
              <c:pt idx="130">
                <c:v>-1.1765188457085216</c:v>
              </c:pt>
              <c:pt idx="131">
                <c:v>-1.0140339356959434</c:v>
              </c:pt>
              <c:pt idx="132">
                <c:v>-0.7436993556548519</c:v>
              </c:pt>
              <c:pt idx="133">
                <c:v>-0.49533427843926198</c:v>
              </c:pt>
              <c:pt idx="134">
                <c:v>-0.22332997962619602</c:v>
              </c:pt>
              <c:pt idx="135">
                <c:v>-5.6532904267433959E-2</c:v>
              </c:pt>
              <c:pt idx="136">
                <c:v>0.17396984619346603</c:v>
              </c:pt>
              <c:pt idx="137">
                <c:v>0.39827808954496452</c:v>
              </c:pt>
              <c:pt idx="138">
                <c:v>0.57933710518338988</c:v>
              </c:pt>
              <c:pt idx="139">
                <c:v>0.63979098813337787</c:v>
              </c:pt>
              <c:pt idx="140">
                <c:v>0.57794042805068024</c:v>
              </c:pt>
              <c:pt idx="141">
                <c:v>0.60049653895741451</c:v>
              </c:pt>
              <c:pt idx="142">
                <c:v>0.41927945341781647</c:v>
              </c:pt>
              <c:pt idx="143">
                <c:v>0.21098881642615652</c:v>
              </c:pt>
              <c:pt idx="144">
                <c:v>0.29918806419218186</c:v>
              </c:pt>
              <c:pt idx="145">
                <c:v>0.33905469372855751</c:v>
              </c:pt>
              <c:pt idx="146">
                <c:v>0.67934434415757883</c:v>
              </c:pt>
              <c:pt idx="147">
                <c:v>0.8370594791799475</c:v>
              </c:pt>
              <c:pt idx="148">
                <c:v>1.2047094860421259</c:v>
              </c:pt>
              <c:pt idx="149">
                <c:v>1.3268351050515923</c:v>
              </c:pt>
              <c:pt idx="150">
                <c:v>1.4048766396744321</c:v>
              </c:pt>
              <c:pt idx="151">
                <c:v>1.4352459119362702</c:v>
              </c:pt>
              <c:pt idx="152">
                <c:v>1.4396069187678038</c:v>
              </c:pt>
              <c:pt idx="153">
                <c:v>1.1964114447636272</c:v>
              </c:pt>
              <c:pt idx="154">
                <c:v>0.95463338728621305</c:v>
              </c:pt>
              <c:pt idx="155">
                <c:v>0.71663962347524679</c:v>
              </c:pt>
              <c:pt idx="156">
                <c:v>0.76760870912927803</c:v>
              </c:pt>
              <c:pt idx="157">
                <c:v>0.79086376376690559</c:v>
              </c:pt>
              <c:pt idx="158">
                <c:v>0.98553830612353266</c:v>
              </c:pt>
              <c:pt idx="159">
                <c:v>1.1196791966719626</c:v>
              </c:pt>
              <c:pt idx="160">
                <c:v>1.2217984764182781</c:v>
              </c:pt>
              <c:pt idx="161">
                <c:v>1.237566687485619</c:v>
              </c:pt>
              <c:pt idx="162">
                <c:v>1.2635155015991777</c:v>
              </c:pt>
              <c:pt idx="163">
                <c:v>1.3605260073312408</c:v>
              </c:pt>
              <c:pt idx="164">
                <c:v>1.3957899340748448</c:v>
              </c:pt>
            </c:numLit>
          </c:val>
          <c:smooth val="0"/>
        </c:ser>
        <c:dLbls>
          <c:showLegendKey val="0"/>
          <c:showVal val="0"/>
          <c:showCatName val="0"/>
          <c:showSerName val="1"/>
          <c:showPercent val="0"/>
          <c:showBubbleSize val="0"/>
        </c:dLbls>
        <c:marker val="1"/>
        <c:smooth val="0"/>
        <c:axId val="102046720"/>
        <c:axId val="102052992"/>
      </c:lineChart>
      <c:catAx>
        <c:axId val="102046720"/>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02052992"/>
        <c:crosses val="autoZero"/>
        <c:auto val="1"/>
        <c:lblAlgn val="ctr"/>
        <c:lblOffset val="100"/>
        <c:tickLblSkip val="1"/>
        <c:tickMarkSkip val="1"/>
        <c:noMultiLvlLbl val="0"/>
      </c:catAx>
      <c:valAx>
        <c:axId val="102052992"/>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2046720"/>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7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strLit>
          </c:cat>
          <c:val>
            <c:numLit>
              <c:formatCode>0.000</c:formatCode>
              <c:ptCount val="165"/>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numLit>
          </c:val>
          <c:smooth val="0"/>
        </c:ser>
        <c:dLbls>
          <c:showLegendKey val="0"/>
          <c:showVal val="0"/>
          <c:showCatName val="0"/>
          <c:showSerName val="0"/>
          <c:showPercent val="0"/>
          <c:showBubbleSize val="0"/>
        </c:dLbls>
        <c:marker val="1"/>
        <c:smooth val="0"/>
        <c:axId val="102089472"/>
        <c:axId val="102091008"/>
      </c:lineChart>
      <c:catAx>
        <c:axId val="10208947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02091008"/>
        <c:crosses val="autoZero"/>
        <c:auto val="1"/>
        <c:lblAlgn val="ctr"/>
        <c:lblOffset val="100"/>
        <c:tickLblSkip val="1"/>
        <c:tickMarkSkip val="1"/>
        <c:noMultiLvlLbl val="0"/>
      </c:catAx>
      <c:valAx>
        <c:axId val="102091008"/>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2089472"/>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11959238528918828"/>
                  <c:y val="-0.12770129540259081"/>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7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strLit>
          </c:cat>
          <c:val>
            <c:numLit>
              <c:formatCode>0.0</c:formatCode>
              <c:ptCount val="165"/>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numLit>
          </c:val>
          <c:smooth val="0"/>
        </c:ser>
        <c:ser>
          <c:idx val="1"/>
          <c:order val="1"/>
          <c:tx>
            <c:v>industria</c:v>
          </c:tx>
          <c:spPr>
            <a:ln w="25400">
              <a:solidFill>
                <a:schemeClr val="tx2"/>
              </a:solidFill>
              <a:prstDash val="solid"/>
            </a:ln>
          </c:spPr>
          <c:marker>
            <c:symbol val="none"/>
          </c:marker>
          <c:dLbls>
            <c:dLbl>
              <c:idx val="3"/>
              <c:layout>
                <c:manualLayout>
                  <c:x val="0.34264206432027328"/>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7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strLit>
          </c:cat>
          <c:val>
            <c:numLit>
              <c:formatCode>0.0</c:formatCode>
              <c:ptCount val="165"/>
              <c:pt idx="0">
                <c:v>-10.643879355142944</c:v>
              </c:pt>
              <c:pt idx="1">
                <c:v>-11.580579929006193</c:v>
              </c:pt>
              <c:pt idx="2">
                <c:v>-13.569316985424997</c:v>
              </c:pt>
              <c:pt idx="3">
                <c:v>-15.267016350313886</c:v>
              </c:pt>
              <c:pt idx="4">
                <c:v>-15.705474090536107</c:v>
              </c:pt>
              <c:pt idx="5">
                <c:v>-13.72876117798055</c:v>
              </c:pt>
              <c:pt idx="6">
                <c:v>-11.020903318313884</c:v>
              </c:pt>
              <c:pt idx="7">
                <c:v>-9.0938539808694401</c:v>
              </c:pt>
              <c:pt idx="8">
                <c:v>-8.3144296068694405</c:v>
              </c:pt>
              <c:pt idx="9">
                <c:v>-8.6861192660916622</c:v>
              </c:pt>
              <c:pt idx="10">
                <c:v>-9.77455379698055</c:v>
              </c:pt>
              <c:pt idx="11">
                <c:v>-9.5607799299805496</c:v>
              </c:pt>
              <c:pt idx="12">
                <c:v>-8.1422505112027732</c:v>
              </c:pt>
              <c:pt idx="13">
                <c:v>-6.9307051733138847</c:v>
              </c:pt>
              <c:pt idx="14">
                <c:v>-6.9605702610916618</c:v>
              </c:pt>
              <c:pt idx="15">
                <c:v>-7.4002411854249956</c:v>
              </c:pt>
              <c:pt idx="16">
                <c:v>-6.6792755765361065</c:v>
              </c:pt>
              <c:pt idx="17">
                <c:v>-5.0823484616472188</c:v>
              </c:pt>
              <c:pt idx="18">
                <c:v>-3.5470947683138854</c:v>
              </c:pt>
              <c:pt idx="19">
                <c:v>-1.6986689955361085</c:v>
              </c:pt>
              <c:pt idx="20">
                <c:v>-2.2915195379805526</c:v>
              </c:pt>
              <c:pt idx="21">
                <c:v>-3.272336111424996</c:v>
              </c:pt>
              <c:pt idx="22">
                <c:v>-4.4912151696472176</c:v>
              </c:pt>
              <c:pt idx="23">
                <c:v>-5.5876365976472178</c:v>
              </c:pt>
              <c:pt idx="24">
                <c:v>-5.4302270506472183</c:v>
              </c:pt>
              <c:pt idx="25">
                <c:v>-6.7799020566472192</c:v>
              </c:pt>
              <c:pt idx="26">
                <c:v>-6.8828025516472175</c:v>
              </c:pt>
              <c:pt idx="27">
                <c:v>-6.1153648399805514</c:v>
              </c:pt>
              <c:pt idx="28">
                <c:v>-5.8642423106472181</c:v>
              </c:pt>
              <c:pt idx="29">
                <c:v>-6.290228596980552</c:v>
              </c:pt>
              <c:pt idx="30">
                <c:v>-8.7360751808694399</c:v>
              </c:pt>
              <c:pt idx="31">
                <c:v>-8.2096078532027743</c:v>
              </c:pt>
              <c:pt idx="32">
                <c:v>-6.8351575647583287</c:v>
              </c:pt>
              <c:pt idx="33">
                <c:v>-4.2028151596472174</c:v>
              </c:pt>
              <c:pt idx="34">
                <c:v>-3.2918462092027725</c:v>
              </c:pt>
              <c:pt idx="35">
                <c:v>-3.4223937289805506</c:v>
              </c:pt>
              <c:pt idx="36">
                <c:v>-4.238275970091661</c:v>
              </c:pt>
              <c:pt idx="37">
                <c:v>-4.6807995943138838</c:v>
              </c:pt>
              <c:pt idx="38">
                <c:v>-5.3873940904249951</c:v>
              </c:pt>
              <c:pt idx="39">
                <c:v>-6.0788557840916617</c:v>
              </c:pt>
              <c:pt idx="40">
                <c:v>-6.4474195945361075</c:v>
              </c:pt>
              <c:pt idx="41">
                <c:v>-5.29462190675833</c:v>
              </c:pt>
              <c:pt idx="42">
                <c:v>-3.3759948089805523</c:v>
              </c:pt>
              <c:pt idx="43">
                <c:v>-2.2899268296472188</c:v>
              </c:pt>
              <c:pt idx="44">
                <c:v>-1.4115074164249968</c:v>
              </c:pt>
              <c:pt idx="45">
                <c:v>-2.1413009485361072</c:v>
              </c:pt>
              <c:pt idx="46">
                <c:v>-0.96094181698055225</c:v>
              </c:pt>
              <c:pt idx="47">
                <c:v>-1.1991800278694404</c:v>
              </c:pt>
              <c:pt idx="48">
                <c:v>8.4606822352781094E-2</c:v>
              </c:pt>
              <c:pt idx="49">
                <c:v>0.80135043413055884</c:v>
              </c:pt>
              <c:pt idx="50">
                <c:v>2.2271258810194472</c:v>
              </c:pt>
              <c:pt idx="51">
                <c:v>2.6420009200194472</c:v>
              </c:pt>
              <c:pt idx="52">
                <c:v>2.5230357834638917</c:v>
              </c:pt>
              <c:pt idx="53">
                <c:v>2.7424394271305581</c:v>
              </c:pt>
              <c:pt idx="54">
                <c:v>2.0441344034638917</c:v>
              </c:pt>
              <c:pt idx="55">
                <c:v>1.9013532525750028</c:v>
              </c:pt>
              <c:pt idx="56">
                <c:v>2.2076022823527803</c:v>
              </c:pt>
              <c:pt idx="57">
                <c:v>2.5876045544638919</c:v>
              </c:pt>
              <c:pt idx="58">
                <c:v>3.320366128575003</c:v>
              </c:pt>
              <c:pt idx="59">
                <c:v>3.2331663009083358</c:v>
              </c:pt>
              <c:pt idx="60">
                <c:v>3.6693035774638916</c:v>
              </c:pt>
              <c:pt idx="61">
                <c:v>3.1558501482416692</c:v>
              </c:pt>
              <c:pt idx="62">
                <c:v>2.2530017727972251</c:v>
              </c:pt>
              <c:pt idx="63">
                <c:v>0.90681652057500239</c:v>
              </c:pt>
              <c:pt idx="64">
                <c:v>-1.9686886757583304</c:v>
              </c:pt>
              <c:pt idx="65">
                <c:v>-4.1240640795361072</c:v>
              </c:pt>
              <c:pt idx="66">
                <c:v>-4.8913850547583291</c:v>
              </c:pt>
              <c:pt idx="67">
                <c:v>-3.388408330091663</c:v>
              </c:pt>
              <c:pt idx="68">
                <c:v>-4.3905519239805519</c:v>
              </c:pt>
              <c:pt idx="69">
                <c:v>-9.6357893652027737</c:v>
              </c:pt>
              <c:pt idx="70">
                <c:v>-16.550337180536108</c:v>
              </c:pt>
              <c:pt idx="71">
                <c:v>-23.305129478202776</c:v>
              </c:pt>
              <c:pt idx="72">
                <c:v>-27.084198227091665</c:v>
              </c:pt>
              <c:pt idx="73">
                <c:v>-30.406109548647219</c:v>
              </c:pt>
              <c:pt idx="74">
                <c:v>-29.401866474202773</c:v>
              </c:pt>
              <c:pt idx="75">
                <c:v>-30.088630162202772</c:v>
              </c:pt>
              <c:pt idx="76">
                <c:v>-28.097743792539813</c:v>
              </c:pt>
              <c:pt idx="77">
                <c:v>-27.713776173543518</c:v>
              </c:pt>
              <c:pt idx="78">
                <c:v>-24.367032919280557</c:v>
              </c:pt>
              <c:pt idx="79">
                <c:v>-21.498846864180553</c:v>
              </c:pt>
              <c:pt idx="80">
                <c:v>-17.239096404413889</c:v>
              </c:pt>
              <c:pt idx="81">
                <c:v>-14.629910387458333</c:v>
              </c:pt>
              <c:pt idx="82">
                <c:v>-13.02475821821389</c:v>
              </c:pt>
              <c:pt idx="83">
                <c:v>-13.757710047858334</c:v>
              </c:pt>
              <c:pt idx="84">
                <c:v>-13.393350131502778</c:v>
              </c:pt>
              <c:pt idx="85">
                <c:v>-13.157932500002779</c:v>
              </c:pt>
              <c:pt idx="86">
                <c:v>-12.183238656869447</c:v>
              </c:pt>
              <c:pt idx="87">
                <c:v>-11.272562026569446</c:v>
              </c:pt>
              <c:pt idx="88">
                <c:v>-11.217724787769447</c:v>
              </c:pt>
              <c:pt idx="89">
                <c:v>-11.488274061369445</c:v>
              </c:pt>
              <c:pt idx="90">
                <c:v>-10.915149431336113</c:v>
              </c:pt>
              <c:pt idx="91">
                <c:v>-9.3907161529583352</c:v>
              </c:pt>
              <c:pt idx="92">
                <c:v>-6.8397642381361115</c:v>
              </c:pt>
              <c:pt idx="93">
                <c:v>-6.8871201605027785</c:v>
              </c:pt>
              <c:pt idx="94">
                <c:v>-6.7934039413361118</c:v>
              </c:pt>
              <c:pt idx="95">
                <c:v>-8.4538399109583349</c:v>
              </c:pt>
              <c:pt idx="96">
                <c:v>-7.9541054210027786</c:v>
              </c:pt>
              <c:pt idx="97">
                <c:v>-7.7954090186583338</c:v>
              </c:pt>
              <c:pt idx="98">
                <c:v>-8.4907052723250018</c:v>
              </c:pt>
              <c:pt idx="99">
                <c:v>-9.2988151101138907</c:v>
              </c:pt>
              <c:pt idx="100">
                <c:v>-11.637718546758336</c:v>
              </c:pt>
              <c:pt idx="101">
                <c:v>-12.909089337391668</c:v>
              </c:pt>
              <c:pt idx="102">
                <c:v>-12.153965860302778</c:v>
              </c:pt>
              <c:pt idx="103">
                <c:v>-12.603539246224999</c:v>
              </c:pt>
              <c:pt idx="104">
                <c:v>-13.855253027191665</c:v>
              </c:pt>
              <c:pt idx="105">
                <c:v>-16.280643842047223</c:v>
              </c:pt>
              <c:pt idx="106">
                <c:v>-17.277844839136112</c:v>
              </c:pt>
              <c:pt idx="107">
                <c:v>-18.055548759591669</c:v>
              </c:pt>
              <c:pt idx="108">
                <c:v>-19.567463078936115</c:v>
              </c:pt>
              <c:pt idx="109">
                <c:v>-20.187002995247223</c:v>
              </c:pt>
              <c:pt idx="110">
                <c:v>-19.217562699658334</c:v>
              </c:pt>
              <c:pt idx="111">
                <c:v>-18.408797350736112</c:v>
              </c:pt>
              <c:pt idx="112">
                <c:v>-18.711178032847226</c:v>
              </c:pt>
              <c:pt idx="113">
                <c:v>-18.437326203158335</c:v>
              </c:pt>
              <c:pt idx="114">
                <c:v>-18.602057870347224</c:v>
              </c:pt>
              <c:pt idx="115">
                <c:v>-16.305323351658338</c:v>
              </c:pt>
              <c:pt idx="116">
                <c:v>-16.117661740002777</c:v>
              </c:pt>
              <c:pt idx="117">
                <c:v>-16.402259550858336</c:v>
              </c:pt>
              <c:pt idx="118">
                <c:v>-18.172370983313886</c:v>
              </c:pt>
              <c:pt idx="119">
                <c:v>-17.844771069669445</c:v>
              </c:pt>
              <c:pt idx="120">
                <c:v>-17.590367190725001</c:v>
              </c:pt>
              <c:pt idx="121">
                <c:v>-16.833593878513891</c:v>
              </c:pt>
              <c:pt idx="122">
                <c:v>-16.605434398613891</c:v>
              </c:pt>
              <c:pt idx="123">
                <c:v>-16.083165476836111</c:v>
              </c:pt>
              <c:pt idx="124">
                <c:v>-15.261536553747222</c:v>
              </c:pt>
              <c:pt idx="125">
                <c:v>-14.959418205247223</c:v>
              </c:pt>
              <c:pt idx="126">
                <c:v>-13.820531426358334</c:v>
              </c:pt>
              <c:pt idx="127">
                <c:v>-11.969541898136113</c:v>
              </c:pt>
              <c:pt idx="128">
                <c:v>-9.9835894476472244</c:v>
              </c:pt>
              <c:pt idx="129">
                <c:v>-8.9376231434583335</c:v>
              </c:pt>
              <c:pt idx="130">
                <c:v>-8.6113144063250004</c:v>
              </c:pt>
              <c:pt idx="131">
                <c:v>-7.7581350274249994</c:v>
              </c:pt>
              <c:pt idx="132">
                <c:v>-6.4171400165361119</c:v>
              </c:pt>
              <c:pt idx="133">
                <c:v>-6.2756041809472229</c:v>
              </c:pt>
              <c:pt idx="134">
                <c:v>-6.0586685351583336</c:v>
              </c:pt>
              <c:pt idx="135">
                <c:v>-5.8614491511138906</c:v>
              </c:pt>
              <c:pt idx="136">
                <c:v>-5.6462257921027783</c:v>
              </c:pt>
              <c:pt idx="137">
                <c:v>-6.3920740448027784</c:v>
              </c:pt>
              <c:pt idx="138">
                <c:v>-6.3062119702805566</c:v>
              </c:pt>
              <c:pt idx="139">
                <c:v>-5.2407436890138897</c:v>
              </c:pt>
              <c:pt idx="140">
                <c:v>-3.9854584001694451</c:v>
              </c:pt>
              <c:pt idx="141">
                <c:v>-3.7071407361250004</c:v>
              </c:pt>
              <c:pt idx="142">
                <c:v>-3.780535903869445</c:v>
              </c:pt>
              <c:pt idx="143">
                <c:v>-3.6588906067916671</c:v>
              </c:pt>
              <c:pt idx="144">
                <c:v>-3.742568123291667</c:v>
              </c:pt>
              <c:pt idx="145">
                <c:v>-3.697115640991667</c:v>
              </c:pt>
              <c:pt idx="146">
                <c:v>-3.1717931176138894</c:v>
              </c:pt>
              <c:pt idx="147">
                <c:v>-1.7479008228027781</c:v>
              </c:pt>
              <c:pt idx="148">
                <c:v>-0.58938020588333362</c:v>
              </c:pt>
              <c:pt idx="149">
                <c:v>-0.37679278176388892</c:v>
              </c:pt>
              <c:pt idx="150">
                <c:v>-0.10611897901111104</c:v>
              </c:pt>
              <c:pt idx="151">
                <c:v>-0.19340871528888873</c:v>
              </c:pt>
              <c:pt idx="152">
                <c:v>-0.10269202406666651</c:v>
              </c:pt>
              <c:pt idx="153">
                <c:v>-0.86863819789999985</c:v>
              </c:pt>
              <c:pt idx="154">
                <c:v>-1.4138489928111111</c:v>
              </c:pt>
              <c:pt idx="155">
                <c:v>-1.7766430898444441</c:v>
              </c:pt>
              <c:pt idx="156">
                <c:v>-1.1747457713111111</c:v>
              </c:pt>
              <c:pt idx="157">
                <c:v>-0.87600675886666668</c:v>
              </c:pt>
              <c:pt idx="158">
                <c:v>-1.0917661205444444</c:v>
              </c:pt>
              <c:pt idx="159">
                <c:v>-1.8072660749111111</c:v>
              </c:pt>
              <c:pt idx="160">
                <c:v>-2.0767208458444446</c:v>
              </c:pt>
              <c:pt idx="161">
                <c:v>-1.5095743140777778</c:v>
              </c:pt>
              <c:pt idx="162">
                <c:v>-1.2692790975333332</c:v>
              </c:pt>
              <c:pt idx="163">
                <c:v>-1.1097047986555557</c:v>
              </c:pt>
              <c:pt idx="164">
                <c:v>-1.061582607988889</c:v>
              </c:pt>
            </c:numLit>
          </c:val>
          <c:smooth val="0"/>
        </c:ser>
        <c:ser>
          <c:idx val="2"/>
          <c:order val="2"/>
          <c:tx>
            <c:v>comercio</c:v>
          </c:tx>
          <c:spPr>
            <a:ln w="38100">
              <a:solidFill>
                <a:schemeClr val="accent2"/>
              </a:solidFill>
              <a:prstDash val="solid"/>
            </a:ln>
          </c:spPr>
          <c:marker>
            <c:symbol val="none"/>
          </c:marker>
          <c:dLbls>
            <c:dLbl>
              <c:idx val="21"/>
              <c:layout>
                <c:manualLayout>
                  <c:x val="0.44162856149005469"/>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7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strLit>
          </c:cat>
          <c:val>
            <c:numLit>
              <c:formatCode>0.0</c:formatCode>
              <c:ptCount val="165"/>
              <c:pt idx="0">
                <c:v>-12.834411555274144</c:v>
              </c:pt>
              <c:pt idx="1">
                <c:v>-11.553486117026281</c:v>
              </c:pt>
              <c:pt idx="2">
                <c:v>-12.005745372556197</c:v>
              </c:pt>
              <c:pt idx="3">
                <c:v>-12.075785616197223</c:v>
              </c:pt>
              <c:pt idx="4">
                <c:v>-13.17773402908611</c:v>
              </c:pt>
              <c:pt idx="5">
                <c:v>-12.799498565975</c:v>
              </c:pt>
              <c:pt idx="6">
                <c:v>-12.273074775641668</c:v>
              </c:pt>
              <c:pt idx="7">
                <c:v>-9.6702061386416673</c:v>
              </c:pt>
              <c:pt idx="8">
                <c:v>-7.548566413863889</c:v>
              </c:pt>
              <c:pt idx="9">
                <c:v>-5.6286262600861114</c:v>
              </c:pt>
              <c:pt idx="10">
                <c:v>-4.9446056489750001</c:v>
              </c:pt>
              <c:pt idx="11">
                <c:v>-4.522772902641667</c:v>
              </c:pt>
              <c:pt idx="12">
                <c:v>-4.2533531439750005</c:v>
              </c:pt>
              <c:pt idx="13">
                <c:v>-5.6677257420861116</c:v>
              </c:pt>
              <c:pt idx="14">
                <c:v>-7.490520633308333</c:v>
              </c:pt>
              <c:pt idx="15">
                <c:v>-8.2626899131972227</c:v>
              </c:pt>
              <c:pt idx="16">
                <c:v>-4.9789511588638886</c:v>
              </c:pt>
              <c:pt idx="17">
                <c:v>-2.4117693923083343</c:v>
              </c:pt>
              <c:pt idx="18">
                <c:v>-0.1313170458638889</c:v>
              </c:pt>
              <c:pt idx="19">
                <c:v>-1.3367399818638892</c:v>
              </c:pt>
              <c:pt idx="20">
                <c:v>-1.3852476784194445</c:v>
              </c:pt>
              <c:pt idx="21">
                <c:v>-2.8516675221972227</c:v>
              </c:pt>
              <c:pt idx="22">
                <c:v>-3.7568602080861115</c:v>
              </c:pt>
              <c:pt idx="23">
                <c:v>-4.3563642973083345</c:v>
              </c:pt>
              <c:pt idx="24">
                <c:v>-4.7071241745305556</c:v>
              </c:pt>
              <c:pt idx="25">
                <c:v>-5.1838586195305547</c:v>
              </c:pt>
              <c:pt idx="26">
                <c:v>-5.0118362903083336</c:v>
              </c:pt>
              <c:pt idx="27">
                <c:v>-5.5801089088638882</c:v>
              </c:pt>
              <c:pt idx="28">
                <c:v>-5.0995108493083334</c:v>
              </c:pt>
              <c:pt idx="29">
                <c:v>-6.3236623255305551</c:v>
              </c:pt>
              <c:pt idx="30">
                <c:v>-7.5852549941972214</c:v>
              </c:pt>
              <c:pt idx="31">
                <c:v>-9.7884529159750002</c:v>
              </c:pt>
              <c:pt idx="32">
                <c:v>-10.689378355641665</c:v>
              </c:pt>
              <c:pt idx="33">
                <c:v>-11.346688212419444</c:v>
              </c:pt>
              <c:pt idx="34">
                <c:v>-11.230117334752777</c:v>
              </c:pt>
              <c:pt idx="35">
                <c:v>-8.8729155538638889</c:v>
              </c:pt>
              <c:pt idx="36">
                <c:v>-6.7295426937527774</c:v>
              </c:pt>
              <c:pt idx="37">
                <c:v>-5.2013381298638883</c:v>
              </c:pt>
              <c:pt idx="38">
                <c:v>-7.6786699950861106</c:v>
              </c:pt>
              <c:pt idx="39">
                <c:v>-7.6255940967527778</c:v>
              </c:pt>
              <c:pt idx="40">
                <c:v>-9.2196366266416678</c:v>
              </c:pt>
              <c:pt idx="41">
                <c:v>-7.2633226296416664</c:v>
              </c:pt>
              <c:pt idx="42">
                <c:v>-7.3130910254194452</c:v>
              </c:pt>
              <c:pt idx="43">
                <c:v>-6.6204902708638897</c:v>
              </c:pt>
              <c:pt idx="44">
                <c:v>-6.277399792752778</c:v>
              </c:pt>
              <c:pt idx="45">
                <c:v>-4.3076182261972216</c:v>
              </c:pt>
              <c:pt idx="46">
                <c:v>-2.9082781095305563</c:v>
              </c:pt>
              <c:pt idx="47">
                <c:v>-3.0728263519750008</c:v>
              </c:pt>
              <c:pt idx="48">
                <c:v>-4.3537977757527786</c:v>
              </c:pt>
              <c:pt idx="49">
                <c:v>-3.7148980999750001</c:v>
              </c:pt>
              <c:pt idx="50">
                <c:v>-3.720080955197222</c:v>
              </c:pt>
              <c:pt idx="51">
                <c:v>-3.5698245421972223</c:v>
              </c:pt>
              <c:pt idx="52">
                <c:v>-3.4475816066416667</c:v>
              </c:pt>
              <c:pt idx="53">
                <c:v>-2.6042803958638889</c:v>
              </c:pt>
              <c:pt idx="54">
                <c:v>-2.864081451752778</c:v>
              </c:pt>
              <c:pt idx="55">
                <c:v>-3.4294883860861116</c:v>
              </c:pt>
              <c:pt idx="56">
                <c:v>-4.2016517516416672</c:v>
              </c:pt>
              <c:pt idx="57">
                <c:v>-3.9485033900861115</c:v>
              </c:pt>
              <c:pt idx="58">
                <c:v>-3.4726213959750001</c:v>
              </c:pt>
              <c:pt idx="59">
                <c:v>-2.566333125086111</c:v>
              </c:pt>
              <c:pt idx="60">
                <c:v>-2.109842551086111</c:v>
              </c:pt>
              <c:pt idx="61">
                <c:v>-2.0762515834194448</c:v>
              </c:pt>
              <c:pt idx="62">
                <c:v>-1.951262170752778</c:v>
              </c:pt>
              <c:pt idx="63">
                <c:v>-2.9105124463083336</c:v>
              </c:pt>
              <c:pt idx="64">
                <c:v>-4.2124175469749998</c:v>
              </c:pt>
              <c:pt idx="65">
                <c:v>-7.4435290643083336</c:v>
              </c:pt>
              <c:pt idx="66">
                <c:v>-9.8119974557527794</c:v>
              </c:pt>
              <c:pt idx="67">
                <c:v>-11.233457632530557</c:v>
              </c:pt>
              <c:pt idx="68">
                <c:v>-11.523878871197224</c:v>
              </c:pt>
              <c:pt idx="69">
                <c:v>-12.615166033752779</c:v>
              </c:pt>
              <c:pt idx="70">
                <c:v>-14.777630332975001</c:v>
              </c:pt>
              <c:pt idx="71">
                <c:v>-17.388141696974998</c:v>
              </c:pt>
              <c:pt idx="72">
                <c:v>-18.030947275197221</c:v>
              </c:pt>
              <c:pt idx="73">
                <c:v>-19.881921428308335</c:v>
              </c:pt>
              <c:pt idx="74">
                <c:v>-20.350847123197223</c:v>
              </c:pt>
              <c:pt idx="75">
                <c:v>-21.443359201752781</c:v>
              </c:pt>
              <c:pt idx="76">
                <c:v>-20.025912109337963</c:v>
              </c:pt>
              <c:pt idx="77">
                <c:v>-17.799673814623148</c:v>
              </c:pt>
              <c:pt idx="78">
                <c:v>-14.906795216663888</c:v>
              </c:pt>
              <c:pt idx="79">
                <c:v>-12.483196166174999</c:v>
              </c:pt>
              <c:pt idx="80">
                <c:v>-9.9289260917305544</c:v>
              </c:pt>
              <c:pt idx="81">
                <c:v>-7.6846317237083346</c:v>
              </c:pt>
              <c:pt idx="82">
                <c:v>-6.4226720636083341</c:v>
              </c:pt>
              <c:pt idx="83">
                <c:v>-5.8549371984194449</c:v>
              </c:pt>
              <c:pt idx="84">
                <c:v>-5.8660126343972223</c:v>
              </c:pt>
              <c:pt idx="85">
                <c:v>-4.4991968615083335</c:v>
              </c:pt>
              <c:pt idx="86">
                <c:v>-4.0510618498972226</c:v>
              </c:pt>
              <c:pt idx="87">
                <c:v>-2.6647990670194446</c:v>
              </c:pt>
              <c:pt idx="88">
                <c:v>-2.6156765034750005</c:v>
              </c:pt>
              <c:pt idx="89">
                <c:v>-2.5163266286083337</c:v>
              </c:pt>
              <c:pt idx="90">
                <c:v>-3.5968732407194444</c:v>
              </c:pt>
              <c:pt idx="91">
                <c:v>-4.2728115224861112</c:v>
              </c:pt>
              <c:pt idx="92">
                <c:v>-5.6358851467083335</c:v>
              </c:pt>
              <c:pt idx="93">
                <c:v>-6.7563947148861123</c:v>
              </c:pt>
              <c:pt idx="94">
                <c:v>-7.4609039694305563</c:v>
              </c:pt>
              <c:pt idx="95">
                <c:v>-7.8424959122527786</c:v>
              </c:pt>
              <c:pt idx="96">
                <c:v>-7.1430250058749998</c:v>
              </c:pt>
              <c:pt idx="97">
                <c:v>-7.4308607417638877</c:v>
              </c:pt>
              <c:pt idx="98">
                <c:v>-8.6120845658638885</c:v>
              </c:pt>
              <c:pt idx="99">
                <c:v>-12.062921488963887</c:v>
              </c:pt>
              <c:pt idx="100">
                <c:v>-15.057781314741668</c:v>
              </c:pt>
              <c:pt idx="101">
                <c:v>-16.717723643097226</c:v>
              </c:pt>
              <c:pt idx="102">
                <c:v>-18.222909539397222</c:v>
              </c:pt>
              <c:pt idx="103">
                <c:v>-18.616552467730557</c:v>
              </c:pt>
              <c:pt idx="104">
                <c:v>-19.352326724630554</c:v>
              </c:pt>
              <c:pt idx="105">
                <c:v>-19.083054035941668</c:v>
              </c:pt>
              <c:pt idx="106">
                <c:v>-20.808185545130556</c:v>
              </c:pt>
              <c:pt idx="107">
                <c:v>-22.002079856241668</c:v>
              </c:pt>
              <c:pt idx="108">
                <c:v>-22.290612846841668</c:v>
              </c:pt>
              <c:pt idx="109">
                <c:v>-21.22751659304167</c:v>
              </c:pt>
              <c:pt idx="110">
                <c:v>-20.389666320986112</c:v>
              </c:pt>
              <c:pt idx="111">
                <c:v>-19.696579765597221</c:v>
              </c:pt>
              <c:pt idx="112">
                <c:v>-20.414741937386111</c:v>
              </c:pt>
              <c:pt idx="113">
                <c:v>-20.165613871575001</c:v>
              </c:pt>
              <c:pt idx="114">
                <c:v>-20.391220368797221</c:v>
              </c:pt>
              <c:pt idx="115">
                <c:v>-19.730646610641667</c:v>
              </c:pt>
              <c:pt idx="116">
                <c:v>-20.446793041186112</c:v>
              </c:pt>
              <c:pt idx="117">
                <c:v>-20.894511136475</c:v>
              </c:pt>
              <c:pt idx="118">
                <c:v>-20.061795734230557</c:v>
              </c:pt>
              <c:pt idx="119">
                <c:v>-19.362799519075001</c:v>
              </c:pt>
              <c:pt idx="120">
                <c:v>-19.032020496752779</c:v>
              </c:pt>
              <c:pt idx="121">
                <c:v>-18.540320746697223</c:v>
              </c:pt>
              <c:pt idx="122">
                <c:v>-17.308850465386111</c:v>
              </c:pt>
              <c:pt idx="123">
                <c:v>-15.832652199897224</c:v>
              </c:pt>
              <c:pt idx="124">
                <c:v>-15.013251953519445</c:v>
              </c:pt>
              <c:pt idx="125">
                <c:v>-14.19445937305278</c:v>
              </c:pt>
              <c:pt idx="126">
                <c:v>-12.861469276075001</c:v>
              </c:pt>
              <c:pt idx="127">
                <c:v>-11.491591173763888</c:v>
              </c:pt>
              <c:pt idx="128">
                <c:v>-9.4267615053083347</c:v>
              </c:pt>
              <c:pt idx="129">
                <c:v>-7.580368298152778</c:v>
              </c:pt>
              <c:pt idx="130">
                <c:v>-5.4003420574527787</c:v>
              </c:pt>
              <c:pt idx="131">
                <c:v>-3.6165939753305558</c:v>
              </c:pt>
              <c:pt idx="132">
                <c:v>-2.9460077205638893</c:v>
              </c:pt>
              <c:pt idx="133">
                <c:v>-1.9029869297194446</c:v>
              </c:pt>
              <c:pt idx="134">
                <c:v>-1.4023309788416671</c:v>
              </c:pt>
              <c:pt idx="135">
                <c:v>-0.70060604557500039</c:v>
              </c:pt>
              <c:pt idx="136">
                <c:v>-0.80024565320833385</c:v>
              </c:pt>
              <c:pt idx="137">
                <c:v>-1.0484476057527781</c:v>
              </c:pt>
              <c:pt idx="138">
                <c:v>-1.2446544807972224</c:v>
              </c:pt>
              <c:pt idx="139">
                <c:v>-1.5847239706972225</c:v>
              </c:pt>
              <c:pt idx="140">
                <c:v>-1.6531773584194449</c:v>
              </c:pt>
              <c:pt idx="141">
                <c:v>-1.1087600595750005</c:v>
              </c:pt>
              <c:pt idx="142">
                <c:v>-0.94889547777500038</c:v>
              </c:pt>
              <c:pt idx="143">
                <c:v>-1.3473069335972225</c:v>
              </c:pt>
              <c:pt idx="144">
                <c:v>-0.98694572455277807</c:v>
              </c:pt>
              <c:pt idx="145">
                <c:v>-0.91988203605277807</c:v>
              </c:pt>
              <c:pt idx="146">
                <c:v>0.18653917296944411</c:v>
              </c:pt>
              <c:pt idx="147">
                <c:v>4.1398451180555206E-2</c:v>
              </c:pt>
              <c:pt idx="148">
                <c:v>0.93433422011296285</c:v>
              </c:pt>
              <c:pt idx="149">
                <c:v>0.99298515864537018</c:v>
              </c:pt>
              <c:pt idx="150">
                <c:v>1.3099548704555553</c:v>
              </c:pt>
              <c:pt idx="151">
                <c:v>1.3328277663555552</c:v>
              </c:pt>
              <c:pt idx="152">
                <c:v>1.5183312043555552</c:v>
              </c:pt>
              <c:pt idx="153">
                <c:v>1.2557149571666666</c:v>
              </c:pt>
              <c:pt idx="154">
                <c:v>0.52667244098888877</c:v>
              </c:pt>
              <c:pt idx="155">
                <c:v>0.38379489531111105</c:v>
              </c:pt>
              <c:pt idx="156">
                <c:v>-0.30764528276666669</c:v>
              </c:pt>
              <c:pt idx="157">
                <c:v>-0.21301830933333329</c:v>
              </c:pt>
              <c:pt idx="158">
                <c:v>-0.50857276448888888</c:v>
              </c:pt>
              <c:pt idx="159">
                <c:v>0.69964303446666654</c:v>
              </c:pt>
              <c:pt idx="160">
                <c:v>1.7722335223999999</c:v>
              </c:pt>
              <c:pt idx="161">
                <c:v>3.4020633576333332</c:v>
              </c:pt>
              <c:pt idx="162">
                <c:v>5.0064920025333342</c:v>
              </c:pt>
              <c:pt idx="163">
                <c:v>6.4021945862222225</c:v>
              </c:pt>
              <c:pt idx="164">
                <c:v>6.9199882443444451</c:v>
              </c:pt>
            </c:numLit>
          </c:val>
          <c:smooth val="0"/>
        </c:ser>
        <c:ser>
          <c:idx val="3"/>
          <c:order val="3"/>
          <c:tx>
            <c:v>servicos</c:v>
          </c:tx>
          <c:spPr>
            <a:ln w="25400">
              <a:solidFill>
                <a:srgbClr val="333333"/>
              </a:solidFill>
              <a:prstDash val="solid"/>
            </a:ln>
          </c:spPr>
          <c:marker>
            <c:symbol val="none"/>
          </c:marker>
          <c:dLbls>
            <c:dLbl>
              <c:idx val="20"/>
              <c:layout>
                <c:manualLayout>
                  <c:x val="0.47757265281598837"/>
                  <c:y val="0.2459904608698127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7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strLit>
          </c:cat>
          <c:val>
            <c:numLit>
              <c:formatCode>0.0</c:formatCode>
              <c:ptCount val="165"/>
              <c:pt idx="0">
                <c:v>-0.15305938255555449</c:v>
              </c:pt>
              <c:pt idx="1">
                <c:v>0.97538264077777814</c:v>
              </c:pt>
              <c:pt idx="2">
                <c:v>-3.3579720401111111</c:v>
              </c:pt>
              <c:pt idx="3">
                <c:v>-6.6343832871111106</c:v>
              </c:pt>
              <c:pt idx="4">
                <c:v>-10.575769929555555</c:v>
              </c:pt>
              <c:pt idx="5">
                <c:v>-9.3808905254444461</c:v>
              </c:pt>
              <c:pt idx="6">
                <c:v>-8.4664153227777774</c:v>
              </c:pt>
              <c:pt idx="7">
                <c:v>-4.5943965047777766</c:v>
              </c:pt>
              <c:pt idx="8">
                <c:v>-6.7039556228888868</c:v>
              </c:pt>
              <c:pt idx="9">
                <c:v>-4.2157190888888865</c:v>
              </c:pt>
              <c:pt idx="10">
                <c:v>-3.6357526843333314</c:v>
              </c:pt>
              <c:pt idx="11">
                <c:v>0.654739859222224</c:v>
              </c:pt>
              <c:pt idx="12">
                <c:v>-0.26680649688888713</c:v>
              </c:pt>
              <c:pt idx="13">
                <c:v>5.9800998666667292E-2</c:v>
              </c:pt>
              <c:pt idx="14">
                <c:v>3.0826646536666673</c:v>
              </c:pt>
              <c:pt idx="15">
                <c:v>8.8783505541111118</c:v>
              </c:pt>
              <c:pt idx="16">
                <c:v>12.197804580777779</c:v>
              </c:pt>
              <c:pt idx="17">
                <c:v>11.628678126111112</c:v>
              </c:pt>
              <c:pt idx="18">
                <c:v>8.4960106275555578</c:v>
              </c:pt>
              <c:pt idx="19">
                <c:v>8.4457966240000015</c:v>
              </c:pt>
              <c:pt idx="20">
                <c:v>6.9133408803333358</c:v>
              </c:pt>
              <c:pt idx="21">
                <c:v>5.5117380342222235</c:v>
              </c:pt>
              <c:pt idx="22">
                <c:v>4.3216851586666687</c:v>
              </c:pt>
              <c:pt idx="23">
                <c:v>3.820281715111113</c:v>
              </c:pt>
              <c:pt idx="24">
                <c:v>2.908202685666669</c:v>
              </c:pt>
              <c:pt idx="25">
                <c:v>2.4268356445555566</c:v>
              </c:pt>
              <c:pt idx="26">
                <c:v>1.6334798455555559</c:v>
              </c:pt>
              <c:pt idx="27">
                <c:v>1.0515681832222217</c:v>
              </c:pt>
              <c:pt idx="28">
                <c:v>-0.31867788588888835</c:v>
              </c:pt>
              <c:pt idx="29">
                <c:v>-0.24358005988888864</c:v>
              </c:pt>
              <c:pt idx="30">
                <c:v>-0.77037191177777709</c:v>
              </c:pt>
              <c:pt idx="31">
                <c:v>-0.13252980755555477</c:v>
              </c:pt>
              <c:pt idx="32">
                <c:v>-1.2917100999998691E-2</c:v>
              </c:pt>
              <c:pt idx="33">
                <c:v>0.60385824966666812</c:v>
              </c:pt>
              <c:pt idx="34">
                <c:v>-1.5138254976666656</c:v>
              </c:pt>
              <c:pt idx="35">
                <c:v>0.81215631377777842</c:v>
              </c:pt>
              <c:pt idx="36">
                <c:v>0.74760994877777842</c:v>
              </c:pt>
              <c:pt idx="37">
                <c:v>2.2965097293333341</c:v>
              </c:pt>
              <c:pt idx="38">
                <c:v>9.8101490666667554E-2</c:v>
              </c:pt>
              <c:pt idx="39">
                <c:v>1.2519773128888902</c:v>
              </c:pt>
              <c:pt idx="40">
                <c:v>1.5515991395555568</c:v>
              </c:pt>
              <c:pt idx="41">
                <c:v>8.6420860374444448</c:v>
              </c:pt>
              <c:pt idx="42">
                <c:v>10.110155183666668</c:v>
              </c:pt>
              <c:pt idx="43">
                <c:v>8.8037128285555557</c:v>
              </c:pt>
              <c:pt idx="44">
                <c:v>3.9705533630000009</c:v>
              </c:pt>
              <c:pt idx="45">
                <c:v>5.4758612658888906</c:v>
              </c:pt>
              <c:pt idx="46">
                <c:v>7.778159713222224</c:v>
              </c:pt>
              <c:pt idx="47">
                <c:v>8.2149716943333342</c:v>
              </c:pt>
              <c:pt idx="48">
                <c:v>6.3553996196666693</c:v>
              </c:pt>
              <c:pt idx="49">
                <c:v>7.05759881577778</c:v>
              </c:pt>
              <c:pt idx="50">
                <c:v>7.2835619424444458</c:v>
              </c:pt>
              <c:pt idx="51">
                <c:v>9.7513089098888912</c:v>
              </c:pt>
              <c:pt idx="52">
                <c:v>10.190138090111112</c:v>
              </c:pt>
              <c:pt idx="53">
                <c:v>10.500308701222224</c:v>
              </c:pt>
              <c:pt idx="54">
                <c:v>9.2071437667777776</c:v>
              </c:pt>
              <c:pt idx="55">
                <c:v>9.6935251024444451</c:v>
              </c:pt>
              <c:pt idx="56">
                <c:v>10.435644479888891</c:v>
              </c:pt>
              <c:pt idx="57">
                <c:v>10.811449104333335</c:v>
              </c:pt>
              <c:pt idx="58">
                <c:v>12.215058563222223</c:v>
              </c:pt>
              <c:pt idx="59">
                <c:v>12.086207702333335</c:v>
              </c:pt>
              <c:pt idx="60">
                <c:v>12.859168985444448</c:v>
              </c:pt>
              <c:pt idx="61">
                <c:v>11.355664712666668</c:v>
              </c:pt>
              <c:pt idx="62">
                <c:v>11.296433359111115</c:v>
              </c:pt>
              <c:pt idx="63">
                <c:v>12.304346304444445</c:v>
              </c:pt>
              <c:pt idx="64">
                <c:v>12.108082739666669</c:v>
              </c:pt>
              <c:pt idx="65">
                <c:v>10.620893945666667</c:v>
              </c:pt>
              <c:pt idx="66">
                <c:v>7.043763943000001</c:v>
              </c:pt>
              <c:pt idx="67">
                <c:v>3.8238773007777787</c:v>
              </c:pt>
              <c:pt idx="68">
                <c:v>1.0285383350000012</c:v>
              </c:pt>
              <c:pt idx="69">
                <c:v>-2.1814654537777769</c:v>
              </c:pt>
              <c:pt idx="70">
                <c:v>-3.3783809672222218</c:v>
              </c:pt>
              <c:pt idx="71">
                <c:v>-3.2789629779999991</c:v>
              </c:pt>
              <c:pt idx="72">
                <c:v>-6.1250348645555555</c:v>
              </c:pt>
              <c:pt idx="73">
                <c:v>-11.942451697777779</c:v>
              </c:pt>
              <c:pt idx="74">
                <c:v>-17.433202311888888</c:v>
              </c:pt>
              <c:pt idx="75">
                <c:v>-19.083228075333334</c:v>
              </c:pt>
              <c:pt idx="76">
                <c:v>-18.089759934074078</c:v>
              </c:pt>
              <c:pt idx="77">
                <c:v>-16.579501319592591</c:v>
              </c:pt>
              <c:pt idx="78">
                <c:v>-13.480894312777778</c:v>
              </c:pt>
              <c:pt idx="79">
                <c:v>-8.4828460465555544</c:v>
              </c:pt>
              <c:pt idx="80">
                <c:v>-5.7336305536666652</c:v>
              </c:pt>
              <c:pt idx="81">
                <c:v>-3.4641078559999996</c:v>
              </c:pt>
              <c:pt idx="82">
                <c:v>-3.3494231412222217</c:v>
              </c:pt>
              <c:pt idx="83">
                <c:v>-2.372352092555555</c:v>
              </c:pt>
              <c:pt idx="84">
                <c:v>-1.0723471672222216</c:v>
              </c:pt>
              <c:pt idx="85">
                <c:v>-1.3662341731111107</c:v>
              </c:pt>
              <c:pt idx="86">
                <c:v>-0.49255114766666624</c:v>
              </c:pt>
              <c:pt idx="87">
                <c:v>-1.2986761369999995</c:v>
              </c:pt>
              <c:pt idx="88">
                <c:v>-0.99666455066666637</c:v>
              </c:pt>
              <c:pt idx="89">
                <c:v>-2.4127649386666667</c:v>
              </c:pt>
              <c:pt idx="90">
                <c:v>-2.2446220108888886</c:v>
              </c:pt>
              <c:pt idx="91">
                <c:v>-3.8423176372222216</c:v>
              </c:pt>
              <c:pt idx="92">
                <c:v>-3.257573382888888</c:v>
              </c:pt>
              <c:pt idx="93">
                <c:v>-3.7735505248888876</c:v>
              </c:pt>
              <c:pt idx="94">
                <c:v>-2.2130369563333327</c:v>
              </c:pt>
              <c:pt idx="95">
                <c:v>-2.7716326722222218</c:v>
              </c:pt>
              <c:pt idx="96">
                <c:v>-4.2652551814444442</c:v>
              </c:pt>
              <c:pt idx="97">
                <c:v>-4.2169086448888891</c:v>
              </c:pt>
              <c:pt idx="98">
                <c:v>-5.3472030789999998</c:v>
              </c:pt>
              <c:pt idx="99">
                <c:v>-5.6989138028888888</c:v>
              </c:pt>
              <c:pt idx="100">
                <c:v>-8.0045676318888876</c:v>
              </c:pt>
              <c:pt idx="101">
                <c:v>-8.3718164842222222</c:v>
              </c:pt>
              <c:pt idx="102">
                <c:v>-10.72225034488889</c:v>
              </c:pt>
              <c:pt idx="103">
                <c:v>-13.158449191000001</c:v>
              </c:pt>
              <c:pt idx="104">
                <c:v>-16.098013672888886</c:v>
              </c:pt>
              <c:pt idx="105">
                <c:v>-17.033052740222221</c:v>
              </c:pt>
              <c:pt idx="106">
                <c:v>-18.978764272999999</c:v>
              </c:pt>
              <c:pt idx="107">
                <c:v>-20.748560573555554</c:v>
              </c:pt>
              <c:pt idx="108">
                <c:v>-22.481038227777777</c:v>
              </c:pt>
              <c:pt idx="109">
                <c:v>-22.601336362000001</c:v>
              </c:pt>
              <c:pt idx="110">
                <c:v>-23.084025898222222</c:v>
              </c:pt>
              <c:pt idx="111">
                <c:v>-23.25132453911111</c:v>
              </c:pt>
              <c:pt idx="112">
                <c:v>-23.078222522111108</c:v>
              </c:pt>
              <c:pt idx="113">
                <c:v>-24.231953610333335</c:v>
              </c:pt>
              <c:pt idx="114">
                <c:v>-25.34926698833333</c:v>
              </c:pt>
              <c:pt idx="115">
                <c:v>-25.084241294333335</c:v>
              </c:pt>
              <c:pt idx="116">
                <c:v>-24.767705819555555</c:v>
              </c:pt>
              <c:pt idx="117">
                <c:v>-26.382949689777778</c:v>
              </c:pt>
              <c:pt idx="118">
                <c:v>-28.177066393777778</c:v>
              </c:pt>
              <c:pt idx="119">
                <c:v>-27.748381849111112</c:v>
              </c:pt>
              <c:pt idx="120">
                <c:v>-25.525917322666668</c:v>
              </c:pt>
              <c:pt idx="121">
                <c:v>-24.092487944555554</c:v>
              </c:pt>
              <c:pt idx="122">
                <c:v>-22.763204937888887</c:v>
              </c:pt>
              <c:pt idx="123">
                <c:v>-22.085315178111113</c:v>
              </c:pt>
              <c:pt idx="124">
                <c:v>-21.508599490666668</c:v>
              </c:pt>
              <c:pt idx="125">
                <c:v>-20.853838454444446</c:v>
              </c:pt>
              <c:pt idx="126">
                <c:v>-18.981562110777777</c:v>
              </c:pt>
              <c:pt idx="127">
                <c:v>-16.634905187555557</c:v>
              </c:pt>
              <c:pt idx="128">
                <c:v>-14.085063403333331</c:v>
              </c:pt>
              <c:pt idx="129">
                <c:v>-11.010537524777776</c:v>
              </c:pt>
              <c:pt idx="130">
                <c:v>-8.1513646664444437</c:v>
              </c:pt>
              <c:pt idx="131">
                <c:v>-4.8557730817777776</c:v>
              </c:pt>
              <c:pt idx="132">
                <c:v>-1.8988653387777772</c:v>
              </c:pt>
              <c:pt idx="133">
                <c:v>0.14073662900000053</c:v>
              </c:pt>
              <c:pt idx="134">
                <c:v>2.1215196200000004</c:v>
              </c:pt>
              <c:pt idx="135">
                <c:v>1.791702099666667</c:v>
              </c:pt>
              <c:pt idx="136">
                <c:v>3.0018851516666678</c:v>
              </c:pt>
              <c:pt idx="137">
                <c:v>3.5881876664444454</c:v>
              </c:pt>
              <c:pt idx="138">
                <c:v>5.980296432666667</c:v>
              </c:pt>
              <c:pt idx="139">
                <c:v>6.5961978300000013</c:v>
              </c:pt>
              <c:pt idx="140">
                <c:v>6.138155972222223</c:v>
              </c:pt>
              <c:pt idx="141">
                <c:v>6.0453619381111112</c:v>
              </c:pt>
              <c:pt idx="142">
                <c:v>5.279782651444445</c:v>
              </c:pt>
              <c:pt idx="143">
                <c:v>5.7837514246666677</c:v>
              </c:pt>
              <c:pt idx="144">
                <c:v>5.875094961777779</c:v>
              </c:pt>
              <c:pt idx="145">
                <c:v>6.1079209135555566</c:v>
              </c:pt>
              <c:pt idx="146">
                <c:v>6.0482387292222235</c:v>
              </c:pt>
              <c:pt idx="147">
                <c:v>7.7560544845555563</c:v>
              </c:pt>
              <c:pt idx="148">
                <c:v>9.2293017836666689</c:v>
              </c:pt>
              <c:pt idx="149">
                <c:v>10.721493548666666</c:v>
              </c:pt>
              <c:pt idx="150">
                <c:v>10.299208877333335</c:v>
              </c:pt>
              <c:pt idx="151">
                <c:v>10.582337600666667</c:v>
              </c:pt>
              <c:pt idx="152">
                <c:v>10.037158844333334</c:v>
              </c:pt>
              <c:pt idx="153">
                <c:v>9.0281058567777777</c:v>
              </c:pt>
              <c:pt idx="154">
                <c:v>8.2216205507777786</c:v>
              </c:pt>
              <c:pt idx="155">
                <c:v>6.8173745482222223</c:v>
              </c:pt>
              <c:pt idx="156">
                <c:v>5.8742971318888886</c:v>
              </c:pt>
              <c:pt idx="157">
                <c:v>5.2055587148888893</c:v>
              </c:pt>
              <c:pt idx="158">
                <c:v>5.9322632686666665</c:v>
              </c:pt>
              <c:pt idx="159">
                <c:v>8.5621117784444447</c:v>
              </c:pt>
              <c:pt idx="160">
                <c:v>7.745382525666666</c:v>
              </c:pt>
              <c:pt idx="161">
                <c:v>7.5636415947777769</c:v>
              </c:pt>
              <c:pt idx="162">
                <c:v>5.7219812668888892</c:v>
              </c:pt>
              <c:pt idx="163">
                <c:v>7.896726457333334</c:v>
              </c:pt>
              <c:pt idx="164">
                <c:v>8.4538619703333353</c:v>
              </c:pt>
            </c:numLit>
          </c:val>
          <c:smooth val="0"/>
        </c:ser>
        <c:dLbls>
          <c:showLegendKey val="0"/>
          <c:showVal val="0"/>
          <c:showCatName val="0"/>
          <c:showSerName val="0"/>
          <c:showPercent val="0"/>
          <c:showBubbleSize val="0"/>
        </c:dLbls>
        <c:marker val="1"/>
        <c:smooth val="0"/>
        <c:axId val="102109952"/>
        <c:axId val="102111488"/>
      </c:lineChart>
      <c:catAx>
        <c:axId val="10210995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02111488"/>
        <c:crosses val="autoZero"/>
        <c:auto val="1"/>
        <c:lblAlgn val="ctr"/>
        <c:lblOffset val="100"/>
        <c:tickLblSkip val="6"/>
        <c:tickMarkSkip val="1"/>
        <c:noMultiLvlLbl val="0"/>
      </c:catAx>
      <c:valAx>
        <c:axId val="102111488"/>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2109952"/>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095"/>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7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strLit>
          </c:cat>
          <c:val>
            <c:numLit>
              <c:formatCode>0.000</c:formatCode>
              <c:ptCount val="165"/>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numLit>
          </c:val>
          <c:smooth val="0"/>
        </c:ser>
        <c:dLbls>
          <c:showLegendKey val="0"/>
          <c:showVal val="0"/>
          <c:showCatName val="0"/>
          <c:showSerName val="0"/>
          <c:showPercent val="0"/>
          <c:showBubbleSize val="0"/>
        </c:dLbls>
        <c:marker val="1"/>
        <c:smooth val="0"/>
        <c:axId val="102169600"/>
        <c:axId val="102187776"/>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65"/>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numLit>
          </c:val>
          <c:smooth val="0"/>
        </c:ser>
        <c:dLbls>
          <c:showLegendKey val="0"/>
          <c:showVal val="0"/>
          <c:showCatName val="0"/>
          <c:showSerName val="0"/>
          <c:showPercent val="0"/>
          <c:showBubbleSize val="0"/>
        </c:dLbls>
        <c:marker val="1"/>
        <c:smooth val="0"/>
        <c:axId val="102189312"/>
        <c:axId val="102203392"/>
      </c:lineChart>
      <c:catAx>
        <c:axId val="10216960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02187776"/>
        <c:crosses val="autoZero"/>
        <c:auto val="1"/>
        <c:lblAlgn val="ctr"/>
        <c:lblOffset val="100"/>
        <c:tickLblSkip val="1"/>
        <c:tickMarkSkip val="1"/>
        <c:noMultiLvlLbl val="0"/>
      </c:catAx>
      <c:valAx>
        <c:axId val="102187776"/>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2169600"/>
        <c:crosses val="autoZero"/>
        <c:crossBetween val="between"/>
        <c:majorUnit val="100"/>
        <c:minorUnit val="100"/>
      </c:valAx>
      <c:catAx>
        <c:axId val="102189312"/>
        <c:scaling>
          <c:orientation val="minMax"/>
        </c:scaling>
        <c:delete val="1"/>
        <c:axPos val="b"/>
        <c:numFmt formatCode="0.0" sourceLinked="1"/>
        <c:majorTickMark val="out"/>
        <c:minorTickMark val="none"/>
        <c:tickLblPos val="none"/>
        <c:crossAx val="102203392"/>
        <c:crosses val="autoZero"/>
        <c:auto val="1"/>
        <c:lblAlgn val="ctr"/>
        <c:lblOffset val="100"/>
        <c:noMultiLvlLbl val="0"/>
      </c:catAx>
      <c:valAx>
        <c:axId val="102203392"/>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02189312"/>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3378551085369652"/>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7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strLit>
          </c:cat>
          <c:val>
            <c:numLit>
              <c:formatCode>0.0</c:formatCode>
              <c:ptCount val="165"/>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numLit>
          </c:val>
          <c:smooth val="0"/>
        </c:ser>
        <c:ser>
          <c:idx val="1"/>
          <c:order val="1"/>
          <c:tx>
            <c:v>construcao</c:v>
          </c:tx>
          <c:spPr>
            <a:ln w="25400">
              <a:solidFill>
                <a:schemeClr val="tx2"/>
              </a:solidFill>
              <a:prstDash val="solid"/>
            </a:ln>
          </c:spPr>
          <c:marker>
            <c:symbol val="none"/>
          </c:marker>
          <c:dLbls>
            <c:dLbl>
              <c:idx val="3"/>
              <c:layout>
                <c:manualLayout>
                  <c:x val="0.38161740420745277"/>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7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strLit>
          </c:cat>
          <c:val>
            <c:numLit>
              <c:formatCode>0.0</c:formatCode>
              <c:ptCount val="165"/>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numLit>
          </c:val>
          <c:smooth val="0"/>
        </c:ser>
        <c:ser>
          <c:idx val="2"/>
          <c:order val="2"/>
          <c:tx>
            <c:v>comercio</c:v>
          </c:tx>
          <c:spPr>
            <a:ln w="38100">
              <a:solidFill>
                <a:schemeClr val="accent2"/>
              </a:solidFill>
              <a:prstDash val="solid"/>
            </a:ln>
          </c:spPr>
          <c:marker>
            <c:symbol val="none"/>
          </c:marker>
          <c:dLbls>
            <c:dLbl>
              <c:idx val="21"/>
              <c:layout>
                <c:manualLayout>
                  <c:x val="0.4301870776791199"/>
                  <c:y val="0.23694615096189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7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strLit>
          </c:cat>
          <c:val>
            <c:numLit>
              <c:formatCode>0.0</c:formatCode>
              <c:ptCount val="165"/>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numLit>
          </c:val>
          <c:smooth val="0"/>
        </c:ser>
        <c:ser>
          <c:idx val="3"/>
          <c:order val="3"/>
          <c:tx>
            <c:v>servicos</c:v>
          </c:tx>
          <c:spPr>
            <a:ln w="25400">
              <a:solidFill>
                <a:srgbClr val="333333"/>
              </a:solidFill>
              <a:prstDash val="solid"/>
            </a:ln>
          </c:spPr>
          <c:marker>
            <c:symbol val="none"/>
          </c:marker>
          <c:dLbls>
            <c:dLbl>
              <c:idx val="20"/>
              <c:layout>
                <c:manualLayout>
                  <c:x val="0.11421646762239826"/>
                  <c:y val="0.2009073865766779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7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strLit>
          </c:cat>
          <c:val>
            <c:numLit>
              <c:formatCode>0.0</c:formatCode>
              <c:ptCount val="165"/>
              <c:pt idx="0">
                <c:v>-16.016376869333332</c:v>
              </c:pt>
              <c:pt idx="1">
                <c:v>-14.174660754666666</c:v>
              </c:pt>
              <c:pt idx="2">
                <c:v>-16.303847729666668</c:v>
              </c:pt>
              <c:pt idx="3">
                <c:v>-21.544938962999996</c:v>
              </c:pt>
              <c:pt idx="4">
                <c:v>-24.122387138333334</c:v>
              </c:pt>
              <c:pt idx="5">
                <c:v>-25.199872385666666</c:v>
              </c:pt>
              <c:pt idx="6">
                <c:v>-17.292828426</c:v>
              </c:pt>
              <c:pt idx="7">
                <c:v>-17.347122313666663</c:v>
              </c:pt>
              <c:pt idx="8">
                <c:v>-13.616486837666665</c:v>
              </c:pt>
              <c:pt idx="9">
                <c:v>-13.302226210333332</c:v>
              </c:pt>
              <c:pt idx="10">
                <c:v>-10.996405345666668</c:v>
              </c:pt>
              <c:pt idx="11">
                <c:v>-12.475131091</c:v>
              </c:pt>
              <c:pt idx="12">
                <c:v>-13.203672558333331</c:v>
              </c:pt>
              <c:pt idx="13">
                <c:v>-14.827751629999996</c:v>
              </c:pt>
              <c:pt idx="14">
                <c:v>-11.449967592333332</c:v>
              </c:pt>
              <c:pt idx="15">
                <c:v>-12.790163307999999</c:v>
              </c:pt>
              <c:pt idx="16">
                <c:v>-9.9092232753333338</c:v>
              </c:pt>
              <c:pt idx="17">
                <c:v>-9.8904226840000007</c:v>
              </c:pt>
              <c:pt idx="18">
                <c:v>-4.9010320653333341</c:v>
              </c:pt>
              <c:pt idx="19">
                <c:v>-3.4059449443333336</c:v>
              </c:pt>
              <c:pt idx="20">
                <c:v>-3.6393319456666671</c:v>
              </c:pt>
              <c:pt idx="21">
                <c:v>-8.0422682019999989</c:v>
              </c:pt>
              <c:pt idx="22">
                <c:v>-8.1156683873333311</c:v>
              </c:pt>
              <c:pt idx="23">
                <c:v>-5.8046273663333317</c:v>
              </c:pt>
              <c:pt idx="24">
                <c:v>-0.54962763799999959</c:v>
              </c:pt>
              <c:pt idx="25">
                <c:v>1.2393340259999996</c:v>
              </c:pt>
              <c:pt idx="26">
                <c:v>1.400963972999999</c:v>
              </c:pt>
              <c:pt idx="27">
                <c:v>0.14309237499999972</c:v>
              </c:pt>
              <c:pt idx="28">
                <c:v>-3.5349890830000006</c:v>
              </c:pt>
              <c:pt idx="29">
                <c:v>-9.3396816526666644</c:v>
              </c:pt>
              <c:pt idx="30">
                <c:v>-13.425272105666664</c:v>
              </c:pt>
              <c:pt idx="31">
                <c:v>-14.008807951</c:v>
              </c:pt>
              <c:pt idx="32">
                <c:v>-10.008108992666667</c:v>
              </c:pt>
              <c:pt idx="33">
                <c:v>-7.7471351486666657</c:v>
              </c:pt>
              <c:pt idx="34">
                <c:v>-7.055066801999998</c:v>
              </c:pt>
              <c:pt idx="35">
                <c:v>-4.5404260786666653</c:v>
              </c:pt>
              <c:pt idx="36">
                <c:v>-5.0472666013333329</c:v>
              </c:pt>
              <c:pt idx="37">
                <c:v>-5.9546142906666679</c:v>
              </c:pt>
              <c:pt idx="38">
                <c:v>-10.286709699000001</c:v>
              </c:pt>
              <c:pt idx="39">
                <c:v>-8.7879518326666659</c:v>
              </c:pt>
              <c:pt idx="40">
                <c:v>-5.2194589433333345</c:v>
              </c:pt>
              <c:pt idx="41">
                <c:v>-1.9798181506666674</c:v>
              </c:pt>
              <c:pt idx="42">
                <c:v>-1.8418923960000004</c:v>
              </c:pt>
              <c:pt idx="43">
                <c:v>-4.0271400496666665</c:v>
              </c:pt>
              <c:pt idx="44">
                <c:v>-7.855960163999999</c:v>
              </c:pt>
              <c:pt idx="45">
                <c:v>-10.552612018666666</c:v>
              </c:pt>
              <c:pt idx="46">
                <c:v>-11.050716439666667</c:v>
              </c:pt>
              <c:pt idx="47">
                <c:v>-11.057651480666669</c:v>
              </c:pt>
              <c:pt idx="48">
                <c:v>-10.863142847333334</c:v>
              </c:pt>
              <c:pt idx="49">
                <c:v>-6.9240618036666675</c:v>
              </c:pt>
              <c:pt idx="50">
                <c:v>-6.0358799490000008</c:v>
              </c:pt>
              <c:pt idx="51">
                <c:v>-6.5909712903333331</c:v>
              </c:pt>
              <c:pt idx="52">
                <c:v>-10.925792713333331</c:v>
              </c:pt>
              <c:pt idx="53">
                <c:v>-13.793384204666665</c:v>
              </c:pt>
              <c:pt idx="54">
                <c:v>-13.798110927333333</c:v>
              </c:pt>
              <c:pt idx="55">
                <c:v>-10.840179011999998</c:v>
              </c:pt>
              <c:pt idx="56">
                <c:v>-6.8066718929999999</c:v>
              </c:pt>
              <c:pt idx="57">
                <c:v>-4.6457174949999986</c:v>
              </c:pt>
              <c:pt idx="58">
                <c:v>-6.5381893103333324</c:v>
              </c:pt>
              <c:pt idx="59">
                <c:v>-6.6771424109999984</c:v>
              </c:pt>
              <c:pt idx="60">
                <c:v>-6.0199418946666654</c:v>
              </c:pt>
              <c:pt idx="61">
                <c:v>-5.575325434999999</c:v>
              </c:pt>
              <c:pt idx="62">
                <c:v>-5.6229730606666664</c:v>
              </c:pt>
              <c:pt idx="63">
                <c:v>-3.7647028019999991</c:v>
              </c:pt>
              <c:pt idx="64">
                <c:v>-4.8301849749999999</c:v>
              </c:pt>
              <c:pt idx="65">
                <c:v>-2.4317183893333332</c:v>
              </c:pt>
              <c:pt idx="66">
                <c:v>-6.1688286989999996</c:v>
              </c:pt>
              <c:pt idx="67">
                <c:v>-7.5542070473333327</c:v>
              </c:pt>
              <c:pt idx="68">
                <c:v>-8.0388007749999986</c:v>
              </c:pt>
              <c:pt idx="69">
                <c:v>-9.8166039626666635</c:v>
              </c:pt>
              <c:pt idx="70">
                <c:v>-9.5760480369999996</c:v>
              </c:pt>
              <c:pt idx="71">
                <c:v>-12.064980301666665</c:v>
              </c:pt>
              <c:pt idx="72">
                <c:v>-11.131399070666667</c:v>
              </c:pt>
              <c:pt idx="73">
                <c:v>-10.831735255333333</c:v>
              </c:pt>
              <c:pt idx="74">
                <c:v>-11.917774348</c:v>
              </c:pt>
              <c:pt idx="75">
                <c:v>-9.3331666779999995</c:v>
              </c:pt>
              <c:pt idx="76">
                <c:v>-7.2031906715555563</c:v>
              </c:pt>
              <c:pt idx="77">
                <c:v>-4.4973416214444439</c:v>
              </c:pt>
              <c:pt idx="78">
                <c:v>-3.4744103443333327</c:v>
              </c:pt>
              <c:pt idx="79">
                <c:v>-2.0876649416666662</c:v>
              </c:pt>
              <c:pt idx="80">
                <c:v>-1.6512534483333328</c:v>
              </c:pt>
              <c:pt idx="81">
                <c:v>0.19671659466666705</c:v>
              </c:pt>
              <c:pt idx="82">
                <c:v>0.66594687733333391</c:v>
              </c:pt>
              <c:pt idx="83">
                <c:v>1.1335159680000002</c:v>
              </c:pt>
              <c:pt idx="84">
                <c:v>5.3229310333333522E-2</c:v>
              </c:pt>
              <c:pt idx="85">
                <c:v>-0.45742249166666632</c:v>
              </c:pt>
              <c:pt idx="86">
                <c:v>0.32745879766666675</c:v>
              </c:pt>
              <c:pt idx="87">
                <c:v>-0.88569797866666666</c:v>
              </c:pt>
              <c:pt idx="88">
                <c:v>-1.2455331943333334</c:v>
              </c:pt>
              <c:pt idx="89">
                <c:v>-3.1784117036666664</c:v>
              </c:pt>
              <c:pt idx="90">
                <c:v>-2.5131325219999998</c:v>
              </c:pt>
              <c:pt idx="91">
                <c:v>-2.3768481243333333</c:v>
              </c:pt>
              <c:pt idx="92">
                <c:v>-0.89116809999999969</c:v>
              </c:pt>
              <c:pt idx="93">
                <c:v>-0.47542762499999958</c:v>
              </c:pt>
              <c:pt idx="94">
                <c:v>-0.34726796033333329</c:v>
              </c:pt>
              <c:pt idx="95">
                <c:v>-0.97722660633333325</c:v>
              </c:pt>
              <c:pt idx="96">
                <c:v>-4.0621900233333337</c:v>
              </c:pt>
              <c:pt idx="97">
                <c:v>-6.0963802296666669</c:v>
              </c:pt>
              <c:pt idx="98">
                <c:v>-8.327504999666667</c:v>
              </c:pt>
              <c:pt idx="99">
                <c:v>-9.1521214906666657</c:v>
              </c:pt>
              <c:pt idx="100">
                <c:v>-9.7350490029999985</c:v>
              </c:pt>
              <c:pt idx="101">
                <c:v>-9.4590965903333313</c:v>
              </c:pt>
              <c:pt idx="102">
                <c:v>-8.6253920216666646</c:v>
              </c:pt>
              <c:pt idx="103">
                <c:v>-8.8599030709999997</c:v>
              </c:pt>
              <c:pt idx="104">
                <c:v>-9.6472889283333334</c:v>
              </c:pt>
              <c:pt idx="105">
                <c:v>-10.962583747666669</c:v>
              </c:pt>
              <c:pt idx="106">
                <c:v>-11.961236380666668</c:v>
              </c:pt>
              <c:pt idx="107">
                <c:v>-13.253267961333334</c:v>
              </c:pt>
              <c:pt idx="108">
                <c:v>-12.779405271666667</c:v>
              </c:pt>
              <c:pt idx="109">
                <c:v>-12.101980585666666</c:v>
              </c:pt>
              <c:pt idx="110">
                <c:v>-10.976223816000001</c:v>
              </c:pt>
              <c:pt idx="111">
                <c:v>-10.662043963666667</c:v>
              </c:pt>
              <c:pt idx="112">
                <c:v>-11.956103186333332</c:v>
              </c:pt>
              <c:pt idx="113">
                <c:v>-11.828266161999998</c:v>
              </c:pt>
              <c:pt idx="114">
                <c:v>-11.237878127333333</c:v>
              </c:pt>
              <c:pt idx="115">
                <c:v>-9.6630559750000007</c:v>
              </c:pt>
              <c:pt idx="116">
                <c:v>-10.537799482666669</c:v>
              </c:pt>
              <c:pt idx="117">
                <c:v>-10.892339765333334</c:v>
              </c:pt>
              <c:pt idx="118">
                <c:v>-12.271841129666667</c:v>
              </c:pt>
              <c:pt idx="119">
                <c:v>-12.414222387999999</c:v>
              </c:pt>
              <c:pt idx="120">
                <c:v>-13.812411284333331</c:v>
              </c:pt>
              <c:pt idx="121">
                <c:v>-13.405849638666666</c:v>
              </c:pt>
              <c:pt idx="122">
                <c:v>-12.964194763333333</c:v>
              </c:pt>
              <c:pt idx="123">
                <c:v>-12.303161807333334</c:v>
              </c:pt>
              <c:pt idx="124">
                <c:v>-13.317371287999999</c:v>
              </c:pt>
              <c:pt idx="125">
                <c:v>-12.398752081333333</c:v>
              </c:pt>
              <c:pt idx="126">
                <c:v>-11.139412169333333</c:v>
              </c:pt>
              <c:pt idx="127">
                <c:v>-7.9542913539999995</c:v>
              </c:pt>
              <c:pt idx="128">
                <c:v>-6.9352083669999987</c:v>
              </c:pt>
              <c:pt idx="129">
                <c:v>-5.7880596866666663</c:v>
              </c:pt>
              <c:pt idx="130">
                <c:v>-5.261329685999999</c:v>
              </c:pt>
              <c:pt idx="131">
                <c:v>-4.0159312529999998</c:v>
              </c:pt>
              <c:pt idx="132">
                <c:v>-1.398372946333333</c:v>
              </c:pt>
              <c:pt idx="133">
                <c:v>0.40617212099999983</c:v>
              </c:pt>
              <c:pt idx="134">
                <c:v>1.1485362853333334</c:v>
              </c:pt>
              <c:pt idx="135">
                <c:v>0.6117735820000002</c:v>
              </c:pt>
              <c:pt idx="136">
                <c:v>0.55573735466666696</c:v>
              </c:pt>
              <c:pt idx="137">
                <c:v>0.65234632166666684</c:v>
              </c:pt>
              <c:pt idx="138">
                <c:v>-6.9622007333333194E-2</c:v>
              </c:pt>
              <c:pt idx="139">
                <c:v>-7.4455832000000013E-2</c:v>
              </c:pt>
              <c:pt idx="140">
                <c:v>0.57299463533333361</c:v>
              </c:pt>
              <c:pt idx="141">
                <c:v>1.0957077446666672</c:v>
              </c:pt>
              <c:pt idx="142">
                <c:v>3.118651863333334</c:v>
              </c:pt>
              <c:pt idx="143">
                <c:v>2.3611370516666677</c:v>
              </c:pt>
              <c:pt idx="144">
                <c:v>3.8433967576666674</c:v>
              </c:pt>
              <c:pt idx="145">
                <c:v>2.0876409233333337</c:v>
              </c:pt>
              <c:pt idx="146">
                <c:v>2.8064237713333338</c:v>
              </c:pt>
              <c:pt idx="147">
                <c:v>1.7028156160000005</c:v>
              </c:pt>
              <c:pt idx="148">
                <c:v>2.6532000348888896</c:v>
              </c:pt>
              <c:pt idx="149">
                <c:v>2.4450747737777783</c:v>
              </c:pt>
              <c:pt idx="150">
                <c:v>3.8285954409999996</c:v>
              </c:pt>
              <c:pt idx="151">
                <c:v>3.0099791606666666</c:v>
              </c:pt>
              <c:pt idx="152">
                <c:v>3.138964954</c:v>
              </c:pt>
              <c:pt idx="153">
                <c:v>2.3455802703333335</c:v>
              </c:pt>
              <c:pt idx="154">
                <c:v>2.9517395423333332</c:v>
              </c:pt>
              <c:pt idx="155">
                <c:v>3.7240526173333333</c:v>
              </c:pt>
              <c:pt idx="156">
                <c:v>3.4176264306666666</c:v>
              </c:pt>
              <c:pt idx="157">
                <c:v>4.2578350446666668</c:v>
              </c:pt>
              <c:pt idx="158">
                <c:v>3.5941094836666667</c:v>
              </c:pt>
              <c:pt idx="159">
                <c:v>3.8795319579999998</c:v>
              </c:pt>
              <c:pt idx="160">
                <c:v>-0.50301778899999972</c:v>
              </c:pt>
              <c:pt idx="161">
                <c:v>-0.14212509066666623</c:v>
              </c:pt>
              <c:pt idx="162">
                <c:v>-5.879620233333327E-2</c:v>
              </c:pt>
              <c:pt idx="163">
                <c:v>2.9014210089999999</c:v>
              </c:pt>
              <c:pt idx="164">
                <c:v>2.3308329410000002</c:v>
              </c:pt>
            </c:numLit>
          </c:val>
          <c:smooth val="0"/>
        </c:ser>
        <c:dLbls>
          <c:showLegendKey val="0"/>
          <c:showVal val="0"/>
          <c:showCatName val="0"/>
          <c:showSerName val="0"/>
          <c:showPercent val="0"/>
          <c:showBubbleSize val="0"/>
        </c:dLbls>
        <c:marker val="1"/>
        <c:smooth val="0"/>
        <c:axId val="102333056"/>
        <c:axId val="102355328"/>
      </c:lineChart>
      <c:catAx>
        <c:axId val="10233305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02355328"/>
        <c:crosses val="autoZero"/>
        <c:auto val="1"/>
        <c:lblAlgn val="ctr"/>
        <c:lblOffset val="100"/>
        <c:tickLblSkip val="1"/>
        <c:tickMarkSkip val="1"/>
        <c:noMultiLvlLbl val="0"/>
      </c:catAx>
      <c:valAx>
        <c:axId val="102355328"/>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2333056"/>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set.</c:v>
                  </c:pt>
                  <c:pt idx="1">
                    <c:v>out.</c:v>
                  </c:pt>
                  <c:pt idx="2">
                    <c:v>nov.</c:v>
                  </c:pt>
                  <c:pt idx="3">
                    <c:v>dez.</c:v>
                  </c:pt>
                  <c:pt idx="4">
                    <c:v>jan.</c:v>
                  </c:pt>
                  <c:pt idx="5">
                    <c:v>fev.</c:v>
                  </c:pt>
                  <c:pt idx="6">
                    <c:v>mar.</c:v>
                  </c:pt>
                  <c:pt idx="7">
                    <c:v>abr.</c:v>
                  </c:pt>
                  <c:pt idx="8">
                    <c:v>mai.</c:v>
                  </c:pt>
                  <c:pt idx="9">
                    <c:v>jun.</c:v>
                  </c:pt>
                  <c:pt idx="10">
                    <c:v>jul.</c:v>
                  </c:pt>
                  <c:pt idx="11">
                    <c:v>ago.</c:v>
                  </c:pt>
                  <c:pt idx="12">
                    <c:v>set.</c:v>
                  </c:pt>
                </c:lvl>
                <c:lvl>
                  <c:pt idx="0">
                    <c:v>2015</c:v>
                  </c:pt>
                  <c:pt idx="4">
                    <c:v>2016</c:v>
                  </c:pt>
                </c:lvl>
              </c:multiLvlStrCache>
            </c:multiLvlStrRef>
          </c:cat>
          <c:val>
            <c:numRef>
              <c:f>'9lay_off'!$E$15:$Q$15</c:f>
              <c:numCache>
                <c:formatCode>#,##0</c:formatCode>
                <c:ptCount val="13"/>
                <c:pt idx="0">
                  <c:v>423</c:v>
                </c:pt>
                <c:pt idx="1">
                  <c:v>800</c:v>
                </c:pt>
                <c:pt idx="2">
                  <c:v>1171</c:v>
                </c:pt>
                <c:pt idx="3">
                  <c:v>1614</c:v>
                </c:pt>
                <c:pt idx="4">
                  <c:v>1428</c:v>
                </c:pt>
                <c:pt idx="5">
                  <c:v>1549</c:v>
                </c:pt>
                <c:pt idx="6">
                  <c:v>1313</c:v>
                </c:pt>
                <c:pt idx="7">
                  <c:v>1226</c:v>
                </c:pt>
                <c:pt idx="8">
                  <c:v>885</c:v>
                </c:pt>
                <c:pt idx="9">
                  <c:v>1135</c:v>
                </c:pt>
                <c:pt idx="10">
                  <c:v>822</c:v>
                </c:pt>
                <c:pt idx="11">
                  <c:v>794</c:v>
                </c:pt>
                <c:pt idx="12">
                  <c:v>857</c:v>
                </c:pt>
              </c:numCache>
            </c:numRef>
          </c:val>
        </c:ser>
        <c:dLbls>
          <c:showLegendKey val="0"/>
          <c:showVal val="0"/>
          <c:showCatName val="0"/>
          <c:showSerName val="0"/>
          <c:showPercent val="0"/>
          <c:showBubbleSize val="0"/>
        </c:dLbls>
        <c:gapWidth val="150"/>
        <c:axId val="49169536"/>
        <c:axId val="49171072"/>
      </c:barChart>
      <c:catAx>
        <c:axId val="49169536"/>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49171072"/>
        <c:crosses val="autoZero"/>
        <c:auto val="1"/>
        <c:lblAlgn val="ctr"/>
        <c:lblOffset val="100"/>
        <c:tickLblSkip val="1"/>
        <c:tickMarkSkip val="1"/>
        <c:noMultiLvlLbl val="0"/>
      </c:catAx>
      <c:valAx>
        <c:axId val="4917107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916953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0.86363636363636354</c:v>
                </c:pt>
                <c:pt idx="1">
                  <c:v>0.93846153846153846</c:v>
                </c:pt>
                <c:pt idx="2">
                  <c:v>0.98765432098765438</c:v>
                </c:pt>
                <c:pt idx="3">
                  <c:v>1.0338983050847457</c:v>
                </c:pt>
                <c:pt idx="4">
                  <c:v>1.1810344827586208</c:v>
                </c:pt>
                <c:pt idx="5">
                  <c:v>1.3170731707317076</c:v>
                </c:pt>
                <c:pt idx="6">
                  <c:v>1.183098591549296</c:v>
                </c:pt>
                <c:pt idx="7">
                  <c:v>1.1797752808988764</c:v>
                </c:pt>
                <c:pt idx="8">
                  <c:v>0.94871794871794879</c:v>
                </c:pt>
                <c:pt idx="9">
                  <c:v>0.97701149425287359</c:v>
                </c:pt>
                <c:pt idx="10">
                  <c:v>0.95192307692307687</c:v>
                </c:pt>
                <c:pt idx="11">
                  <c:v>1.4381443298969072</c:v>
                </c:pt>
                <c:pt idx="12">
                  <c:v>1.1509433962264151</c:v>
                </c:pt>
                <c:pt idx="13">
                  <c:v>0.69565217391304357</c:v>
                </c:pt>
                <c:pt idx="14">
                  <c:v>1.1851851851851851</c:v>
                </c:pt>
                <c:pt idx="15">
                  <c:v>1.2105263157894737</c:v>
                </c:pt>
                <c:pt idx="16">
                  <c:v>1.3095238095238095</c:v>
                </c:pt>
                <c:pt idx="17">
                  <c:v>1.0471698113207548</c:v>
                </c:pt>
              </c:numCache>
            </c:numRef>
          </c:val>
        </c:ser>
        <c:dLbls>
          <c:showLegendKey val="0"/>
          <c:showVal val="0"/>
          <c:showCatName val="0"/>
          <c:showSerName val="0"/>
          <c:showPercent val="0"/>
          <c:showBubbleSize val="0"/>
        </c:dLbls>
        <c:axId val="97055488"/>
        <c:axId val="97057024"/>
      </c:radarChart>
      <c:catAx>
        <c:axId val="97055488"/>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97057024"/>
        <c:crosses val="autoZero"/>
        <c:auto val="0"/>
        <c:lblAlgn val="ctr"/>
        <c:lblOffset val="100"/>
        <c:noMultiLvlLbl val="0"/>
      </c:catAx>
      <c:valAx>
        <c:axId val="97057024"/>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97055488"/>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'9lay_off'!$H$38:$Q$38</c:f>
              <c:numCache>
                <c:formatCode>0</c:formatCode>
                <c:ptCount val="10"/>
                <c:pt idx="0">
                  <c:v>49</c:v>
                </c:pt>
                <c:pt idx="1">
                  <c:v>28</c:v>
                </c:pt>
                <c:pt idx="2">
                  <c:v>54</c:v>
                </c:pt>
                <c:pt idx="3">
                  <c:v>423</c:v>
                </c:pt>
                <c:pt idx="4">
                  <c:v>324</c:v>
                </c:pt>
                <c:pt idx="5">
                  <c:v>266</c:v>
                </c:pt>
                <c:pt idx="6">
                  <c:v>550</c:v>
                </c:pt>
                <c:pt idx="7">
                  <c:v>547</c:v>
                </c:pt>
                <c:pt idx="8">
                  <c:v>344</c:v>
                </c:pt>
                <c:pt idx="9">
                  <c:v>254</c:v>
                </c:pt>
              </c:numCache>
            </c:numRef>
          </c:val>
        </c:ser>
        <c:dLbls>
          <c:showLegendKey val="0"/>
          <c:showVal val="0"/>
          <c:showCatName val="0"/>
          <c:showSerName val="0"/>
          <c:showPercent val="0"/>
          <c:showBubbleSize val="0"/>
        </c:dLbls>
        <c:gapWidth val="150"/>
        <c:axId val="49187072"/>
        <c:axId val="49201152"/>
      </c:barChart>
      <c:catAx>
        <c:axId val="4918707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49201152"/>
        <c:crosses val="autoZero"/>
        <c:auto val="1"/>
        <c:lblAlgn val="ctr"/>
        <c:lblOffset val="100"/>
        <c:tickLblSkip val="1"/>
        <c:tickMarkSkip val="1"/>
        <c:noMultiLvlLbl val="0"/>
      </c:catAx>
      <c:valAx>
        <c:axId val="4920115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918707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'9lay_off'!$H$41:$Q$41</c:f>
              <c:numCache>
                <c:formatCode>#,##0</c:formatCode>
                <c:ptCount val="10"/>
                <c:pt idx="0">
                  <c:v>664</c:v>
                </c:pt>
                <c:pt idx="1">
                  <c:v>891</c:v>
                </c:pt>
                <c:pt idx="2">
                  <c:v>1422</c:v>
                </c:pt>
                <c:pt idx="3">
                  <c:v>19278</c:v>
                </c:pt>
                <c:pt idx="4">
                  <c:v>6145</c:v>
                </c:pt>
                <c:pt idx="5">
                  <c:v>3601</c:v>
                </c:pt>
                <c:pt idx="6">
                  <c:v>8703</c:v>
                </c:pt>
                <c:pt idx="7">
                  <c:v>7434</c:v>
                </c:pt>
                <c:pt idx="8">
                  <c:v>4460</c:v>
                </c:pt>
                <c:pt idx="9">
                  <c:v>3872</c:v>
                </c:pt>
              </c:numCache>
            </c:numRef>
          </c:val>
        </c:ser>
        <c:dLbls>
          <c:showLegendKey val="0"/>
          <c:showVal val="0"/>
          <c:showCatName val="0"/>
          <c:showSerName val="0"/>
          <c:showPercent val="0"/>
          <c:showBubbleSize val="0"/>
        </c:dLbls>
        <c:gapWidth val="150"/>
        <c:axId val="48979968"/>
        <c:axId val="48981504"/>
      </c:barChart>
      <c:catAx>
        <c:axId val="4897996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48981504"/>
        <c:crosses val="autoZero"/>
        <c:auto val="1"/>
        <c:lblAlgn val="ctr"/>
        <c:lblOffset val="100"/>
        <c:tickLblSkip val="1"/>
        <c:tickMarkSkip val="1"/>
        <c:noMultiLvlLbl val="0"/>
      </c:catAx>
      <c:valAx>
        <c:axId val="4898150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897996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99194752"/>
        <c:axId val="99196288"/>
      </c:barChart>
      <c:catAx>
        <c:axId val="99194752"/>
        <c:scaling>
          <c:orientation val="maxMin"/>
        </c:scaling>
        <c:delete val="0"/>
        <c:axPos val="l"/>
        <c:majorTickMark val="none"/>
        <c:minorTickMark val="none"/>
        <c:tickLblPos val="none"/>
        <c:spPr>
          <a:ln w="3175">
            <a:solidFill>
              <a:srgbClr val="333333"/>
            </a:solidFill>
            <a:prstDash val="solid"/>
          </a:ln>
        </c:spPr>
        <c:crossAx val="99196288"/>
        <c:crosses val="autoZero"/>
        <c:auto val="1"/>
        <c:lblAlgn val="ctr"/>
        <c:lblOffset val="100"/>
        <c:tickMarkSkip val="1"/>
        <c:noMultiLvlLbl val="0"/>
      </c:catAx>
      <c:valAx>
        <c:axId val="9919628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9919475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99208192"/>
        <c:axId val="96932608"/>
      </c:barChart>
      <c:catAx>
        <c:axId val="99208192"/>
        <c:scaling>
          <c:orientation val="maxMin"/>
        </c:scaling>
        <c:delete val="0"/>
        <c:axPos val="l"/>
        <c:majorTickMark val="none"/>
        <c:minorTickMark val="none"/>
        <c:tickLblPos val="none"/>
        <c:spPr>
          <a:ln w="3175">
            <a:solidFill>
              <a:srgbClr val="333333"/>
            </a:solidFill>
            <a:prstDash val="solid"/>
          </a:ln>
        </c:spPr>
        <c:crossAx val="96932608"/>
        <c:crosses val="autoZero"/>
        <c:auto val="1"/>
        <c:lblAlgn val="ctr"/>
        <c:lblOffset val="100"/>
        <c:tickMarkSkip val="1"/>
        <c:noMultiLvlLbl val="0"/>
      </c:catAx>
      <c:valAx>
        <c:axId val="9693260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99208192"/>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96954624"/>
        <c:axId val="96964608"/>
      </c:barChart>
      <c:catAx>
        <c:axId val="96954624"/>
        <c:scaling>
          <c:orientation val="maxMin"/>
        </c:scaling>
        <c:delete val="0"/>
        <c:axPos val="l"/>
        <c:majorTickMark val="none"/>
        <c:minorTickMark val="none"/>
        <c:tickLblPos val="none"/>
        <c:spPr>
          <a:ln w="3175">
            <a:solidFill>
              <a:srgbClr val="333333"/>
            </a:solidFill>
            <a:prstDash val="solid"/>
          </a:ln>
        </c:spPr>
        <c:crossAx val="96964608"/>
        <c:crosses val="autoZero"/>
        <c:auto val="1"/>
        <c:lblAlgn val="ctr"/>
        <c:lblOffset val="100"/>
        <c:tickMarkSkip val="1"/>
        <c:noMultiLvlLbl val="0"/>
      </c:catAx>
      <c:valAx>
        <c:axId val="9696460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969546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96971776"/>
        <c:axId val="49226496"/>
      </c:barChart>
      <c:catAx>
        <c:axId val="96971776"/>
        <c:scaling>
          <c:orientation val="maxMin"/>
        </c:scaling>
        <c:delete val="0"/>
        <c:axPos val="l"/>
        <c:majorTickMark val="none"/>
        <c:minorTickMark val="none"/>
        <c:tickLblPos val="none"/>
        <c:spPr>
          <a:ln w="3175">
            <a:solidFill>
              <a:srgbClr val="333333"/>
            </a:solidFill>
            <a:prstDash val="solid"/>
          </a:ln>
        </c:spPr>
        <c:crossAx val="49226496"/>
        <c:crosses val="autoZero"/>
        <c:auto val="1"/>
        <c:lblAlgn val="ctr"/>
        <c:lblOffset val="100"/>
        <c:tickMarkSkip val="1"/>
        <c:noMultiLvlLbl val="0"/>
      </c:catAx>
      <c:valAx>
        <c:axId val="4922649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9697177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'16irct'!$J$67:$J$76</c:f>
              <c:numCache>
                <c:formatCode>0.0</c:formatCode>
                <c:ptCount val="10"/>
                <c:pt idx="0">
                  <c:v>28.804102346095604</c:v>
                </c:pt>
                <c:pt idx="1">
                  <c:v>20.853658536585364</c:v>
                </c:pt>
                <c:pt idx="2">
                  <c:v>15.372742503594861</c:v>
                </c:pt>
                <c:pt idx="3">
                  <c:v>11.919009184525464</c:v>
                </c:pt>
                <c:pt idx="4">
                  <c:v>5.8155206790157843</c:v>
                </c:pt>
                <c:pt idx="5">
                  <c:v>-36.988067768166729</c:v>
                </c:pt>
                <c:pt idx="6">
                  <c:v>-11.733592289176542</c:v>
                </c:pt>
                <c:pt idx="7">
                  <c:v>-2.8374341528690117</c:v>
                </c:pt>
                <c:pt idx="8">
                  <c:v>-2.6619360224642508</c:v>
                </c:pt>
                <c:pt idx="9">
                  <c:v>-2.5566611387506932</c:v>
                </c:pt>
              </c:numCache>
            </c:numRef>
          </c:val>
        </c:ser>
        <c:dLbls>
          <c:showLegendKey val="0"/>
          <c:showVal val="0"/>
          <c:showCatName val="0"/>
          <c:showSerName val="0"/>
          <c:showPercent val="0"/>
          <c:showBubbleSize val="0"/>
        </c:dLbls>
        <c:gapWidth val="80"/>
        <c:axId val="49233280"/>
        <c:axId val="49239168"/>
      </c:barChart>
      <c:catAx>
        <c:axId val="49233280"/>
        <c:scaling>
          <c:orientation val="maxMin"/>
        </c:scaling>
        <c:delete val="0"/>
        <c:axPos val="l"/>
        <c:majorTickMark val="none"/>
        <c:minorTickMark val="none"/>
        <c:tickLblPos val="none"/>
        <c:crossAx val="49239168"/>
        <c:crossesAt val="0"/>
        <c:auto val="1"/>
        <c:lblAlgn val="ctr"/>
        <c:lblOffset val="100"/>
        <c:tickMarkSkip val="1"/>
        <c:noMultiLvlLbl val="0"/>
      </c:catAx>
      <c:valAx>
        <c:axId val="49239168"/>
        <c:scaling>
          <c:orientation val="minMax"/>
        </c:scaling>
        <c:delete val="0"/>
        <c:axPos val="t"/>
        <c:numFmt formatCode="0.0" sourceLinked="1"/>
        <c:majorTickMark val="none"/>
        <c:minorTickMark val="none"/>
        <c:tickLblPos val="none"/>
        <c:spPr>
          <a:ln w="9525">
            <a:noFill/>
          </a:ln>
        </c:spPr>
        <c:crossAx val="49233280"/>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4"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5" name="Grupo 4"/>
        <xdr:cNvGrpSpPr/>
      </xdr:nvGrpSpPr>
      <xdr:grpSpPr>
        <a:xfrm>
          <a:off x="3257551" y="6162674"/>
          <a:ext cx="3676649" cy="3828809"/>
          <a:chOff x="3068960" y="5004048"/>
          <a:chExt cx="3384160" cy="3384160"/>
        </a:xfrm>
      </xdr:grpSpPr>
      <xdr:sp macro="" textlink="">
        <xdr:nvSpPr>
          <xdr:cNvPr id="6" name="Rectângulo 5"/>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9"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10" name="Rectângulo 9"/>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9</xdr:col>
      <xdr:colOff>1104899</xdr:colOff>
      <xdr:row>6</xdr:row>
      <xdr:rowOff>95249</xdr:rowOff>
    </xdr:from>
    <xdr:to>
      <xdr:col>9</xdr:col>
      <xdr:colOff>2097125</xdr:colOff>
      <xdr:row>14</xdr:row>
      <xdr:rowOff>155754</xdr:rowOff>
    </xdr:to>
    <xdr:pic>
      <xdr:nvPicPr>
        <xdr:cNvPr id="12" name="Imagem 1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62624" y="1323974"/>
          <a:ext cx="992226" cy="135590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10283</xdr:colOff>
      <xdr:row>1</xdr:row>
      <xdr:rowOff>8550</xdr:rowOff>
    </xdr:to>
    <xdr:grpSp>
      <xdr:nvGrpSpPr>
        <xdr:cNvPr id="6" name="Grupo 5"/>
        <xdr:cNvGrpSpPr/>
      </xdr:nvGrpSpPr>
      <xdr:grpSpPr>
        <a:xfrm>
          <a:off x="66675" y="0"/>
          <a:ext cx="60083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43625"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289560</xdr:colOff>
      <xdr:row>0</xdr:row>
      <xdr:rowOff>0</xdr:rowOff>
    </xdr:from>
    <xdr:to>
      <xdr:col>18</xdr:col>
      <xdr:colOff>8378</xdr:colOff>
      <xdr:row>1</xdr:row>
      <xdr:rowOff>4740</xdr:rowOff>
    </xdr:to>
    <xdr:grpSp>
      <xdr:nvGrpSpPr>
        <xdr:cNvPr id="15" name="Grupo 14"/>
        <xdr:cNvGrpSpPr/>
      </xdr:nvGrpSpPr>
      <xdr:grpSpPr>
        <a:xfrm>
          <a:off x="6202680" y="0"/>
          <a:ext cx="648458" cy="18000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97917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719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90725"/>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97917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719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90725"/>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719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90725"/>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0.39609</cdr:x>
      <cdr:y>0.28336</cdr:y>
    </cdr:from>
    <cdr:to>
      <cdr:x>0.85129</cdr:x>
      <cdr:y>0.51427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241223" y="491225"/>
          <a:ext cx="1426471"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0.27859</cdr:x>
      <cdr:y>0.59577</cdr:y>
    </cdr:from>
    <cdr:to>
      <cdr:x>0.53202</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87301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0.42319</cdr:x>
      <cdr:y>0.38979</cdr:y>
    </cdr:from>
    <cdr:to>
      <cdr:x>0.47289</cdr:x>
      <cdr:y>0.41667</cdr:y>
    </cdr:to>
    <cdr:sp macro="" textlink="">
      <cdr:nvSpPr>
        <cdr:cNvPr id="4" name="Conexão recta unidireccional 3"/>
        <cdr:cNvSpPr/>
      </cdr:nvSpPr>
      <cdr:spPr>
        <a:xfrm xmlns:a="http://schemas.openxmlformats.org/drawingml/2006/main">
          <a:off x="1338265" y="690571"/>
          <a:ext cx="157166"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0.38297</cdr:x>
      <cdr:y>0.39285</cdr:y>
    </cdr:from>
    <cdr:to>
      <cdr:x>0.39596</cdr:x>
      <cdr:y>0.47093</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00135" y="681033"/>
          <a:ext cx="40707" cy="135356"/>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080135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4"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5"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6" name="Grupo 5"/>
        <xdr:cNvGrpSpPr/>
      </xdr:nvGrpSpPr>
      <xdr:grpSpPr>
        <a:xfrm>
          <a:off x="66675"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0"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1" name="Grupo 10"/>
        <xdr:cNvGrpSpPr/>
      </xdr:nvGrpSpPr>
      <xdr:grpSpPr>
        <a:xfrm>
          <a:off x="66675" y="0"/>
          <a:ext cx="612048" cy="180000"/>
          <a:chOff x="4797152" y="7020272"/>
          <a:chExt cx="612048" cy="180000"/>
        </a:xfrm>
      </xdr:grpSpPr>
      <xdr:sp macro="" textlink="">
        <xdr:nvSpPr>
          <xdr:cNvPr id="12" name="Rectângulo 11"/>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15" name="Text Box 1025"/>
        <xdr:cNvSpPr txBox="1">
          <a:spLocks noChangeArrowheads="1"/>
        </xdr:cNvSpPr>
      </xdr:nvSpPr>
      <xdr:spPr bwMode="auto">
        <a:xfrm>
          <a:off x="1171575" y="1080135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16"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17"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22"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70104" y="0"/>
          <a:ext cx="642528" cy="174285"/>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8.bin"/><Relationship Id="rId1" Type="http://schemas.openxmlformats.org/officeDocument/2006/relationships/hyperlink" Target="http://www.gep.msess.gov.pt/estatistica/acidentes/index.php"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19.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1.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drawing" Target="../drawings/drawing33.xml"/><Relationship Id="rId4"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drawing" Target="../drawings/drawing34.xml"/><Relationship Id="rId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3.bin"/><Relationship Id="rId7" Type="http://schemas.openxmlformats.org/officeDocument/2006/relationships/printerSettings" Target="../printerSettings/printerSettings34.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hyperlink" Target="http://www.gep.msess.gov.pt/" TargetMode="External"/><Relationship Id="rId5" Type="http://schemas.openxmlformats.org/officeDocument/2006/relationships/hyperlink" Target="mailto:gep.dados@gep.mts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L60"/>
  <sheetViews>
    <sheetView tabSelected="1" showRuler="0" zoomScaleNormal="100" workbookViewId="0"/>
  </sheetViews>
  <sheetFormatPr defaultRowHeight="12.75" x14ac:dyDescent="0.2"/>
  <cols>
    <col min="1" max="1" width="1.42578125" style="114" customWidth="1"/>
    <col min="2" max="2" width="2.5703125" style="114" customWidth="1"/>
    <col min="3" max="3" width="16.28515625" style="114" customWidth="1"/>
    <col min="4" max="4" width="22.28515625" style="114" customWidth="1"/>
    <col min="5" max="5" width="2.5703125" style="244" customWidth="1"/>
    <col min="6" max="6" width="1" style="114" customWidth="1"/>
    <col min="7" max="7" width="14" style="114" customWidth="1"/>
    <col min="8" max="8" width="5.5703125" style="114" customWidth="1"/>
    <col min="9" max="9" width="4.140625" style="114" customWidth="1"/>
    <col min="10" max="10" width="34.5703125" style="114" customWidth="1"/>
    <col min="11" max="11" width="2.42578125" style="114" customWidth="1"/>
    <col min="12" max="12" width="1.42578125" style="114" customWidth="1"/>
    <col min="13" max="16384" width="9.140625" style="114"/>
  </cols>
  <sheetData>
    <row r="1" spans="1:12" ht="7.5" customHeight="1" x14ac:dyDescent="0.2">
      <c r="A1" s="258"/>
      <c r="B1" s="255"/>
      <c r="C1" s="255"/>
      <c r="D1" s="255"/>
      <c r="E1" s="730"/>
      <c r="F1" s="255"/>
      <c r="G1" s="255"/>
      <c r="H1" s="255"/>
      <c r="I1" s="255"/>
      <c r="J1" s="255"/>
      <c r="K1" s="255"/>
      <c r="L1" s="255"/>
    </row>
    <row r="2" spans="1:12" ht="17.25" customHeight="1" x14ac:dyDescent="0.2">
      <c r="A2" s="258"/>
      <c r="B2" s="236"/>
      <c r="C2" s="237"/>
      <c r="D2" s="237"/>
      <c r="E2" s="731"/>
      <c r="F2" s="237"/>
      <c r="G2" s="237"/>
      <c r="H2" s="237"/>
      <c r="I2" s="238"/>
      <c r="J2" s="239"/>
      <c r="K2" s="239"/>
      <c r="L2" s="258"/>
    </row>
    <row r="3" spans="1:12" x14ac:dyDescent="0.2">
      <c r="A3" s="258"/>
      <c r="B3" s="236"/>
      <c r="C3" s="237"/>
      <c r="D3" s="237"/>
      <c r="E3" s="731"/>
      <c r="F3" s="237"/>
      <c r="G3" s="237"/>
      <c r="H3" s="237"/>
      <c r="I3" s="238"/>
      <c r="J3" s="236"/>
      <c r="K3" s="239"/>
      <c r="L3" s="258"/>
    </row>
    <row r="4" spans="1:12" ht="33.75" customHeight="1" x14ac:dyDescent="0.2">
      <c r="A4" s="258"/>
      <c r="B4" s="236"/>
      <c r="C4" s="1454" t="s">
        <v>442</v>
      </c>
      <c r="D4" s="1454"/>
      <c r="E4" s="1454"/>
      <c r="F4" s="1454"/>
      <c r="G4" s="956"/>
      <c r="H4" s="238"/>
      <c r="I4" s="238"/>
      <c r="J4" s="240" t="s">
        <v>35</v>
      </c>
      <c r="K4" s="236"/>
      <c r="L4" s="258"/>
    </row>
    <row r="5" spans="1:12" s="119" customFormat="1" ht="12.75" customHeight="1" x14ac:dyDescent="0.2">
      <c r="A5" s="260"/>
      <c r="B5" s="1455"/>
      <c r="C5" s="1455"/>
      <c r="D5" s="1455"/>
      <c r="E5" s="1455"/>
      <c r="F5" s="255"/>
      <c r="G5" s="241"/>
      <c r="H5" s="241"/>
      <c r="I5" s="241"/>
      <c r="J5" s="242"/>
      <c r="K5" s="243"/>
      <c r="L5" s="258"/>
    </row>
    <row r="6" spans="1:12" ht="12.75" customHeight="1" x14ac:dyDescent="0.2">
      <c r="A6" s="258"/>
      <c r="B6" s="258"/>
      <c r="C6" s="255"/>
      <c r="D6" s="255"/>
      <c r="E6" s="730"/>
      <c r="F6" s="255"/>
      <c r="G6" s="241"/>
      <c r="H6" s="241"/>
      <c r="I6" s="241"/>
      <c r="J6" s="242"/>
      <c r="K6" s="243"/>
      <c r="L6" s="258"/>
    </row>
    <row r="7" spans="1:12" ht="12.75" customHeight="1" x14ac:dyDescent="0.2">
      <c r="A7" s="258"/>
      <c r="B7" s="258"/>
      <c r="C7" s="255"/>
      <c r="D7" s="255"/>
      <c r="E7" s="730"/>
      <c r="F7" s="255"/>
      <c r="G7" s="241"/>
      <c r="H7" s="241"/>
      <c r="I7" s="254"/>
      <c r="J7" s="242"/>
      <c r="K7" s="243"/>
      <c r="L7" s="258"/>
    </row>
    <row r="8" spans="1:12" ht="12.75" customHeight="1" x14ac:dyDescent="0.2">
      <c r="A8" s="258"/>
      <c r="B8" s="258"/>
      <c r="C8" s="255"/>
      <c r="D8" s="255"/>
      <c r="E8" s="730"/>
      <c r="F8" s="255"/>
      <c r="G8" s="241"/>
      <c r="H8" s="241"/>
      <c r="I8" s="254"/>
      <c r="J8" s="242"/>
      <c r="K8" s="243"/>
      <c r="L8" s="258"/>
    </row>
    <row r="9" spans="1:12" ht="12.75" customHeight="1" x14ac:dyDescent="0.2">
      <c r="A9" s="258"/>
      <c r="B9" s="258"/>
      <c r="C9" s="255"/>
      <c r="D9" s="255"/>
      <c r="E9" s="730"/>
      <c r="F9" s="255"/>
      <c r="G9" s="241"/>
      <c r="H9" s="241"/>
      <c r="I9" s="254"/>
      <c r="J9" s="242"/>
      <c r="K9" s="243"/>
      <c r="L9" s="258"/>
    </row>
    <row r="10" spans="1:12" ht="12.75" customHeight="1" x14ac:dyDescent="0.2">
      <c r="A10" s="258"/>
      <c r="B10" s="258"/>
      <c r="C10" s="255"/>
      <c r="D10" s="255"/>
      <c r="E10" s="730"/>
      <c r="F10" s="255"/>
      <c r="G10" s="241"/>
      <c r="H10" s="241"/>
      <c r="I10" s="241"/>
      <c r="J10" s="242"/>
      <c r="K10" s="243"/>
      <c r="L10" s="258"/>
    </row>
    <row r="11" spans="1:12" ht="12.75" customHeight="1" x14ac:dyDescent="0.2">
      <c r="A11" s="258"/>
      <c r="B11" s="258"/>
      <c r="C11" s="255"/>
      <c r="D11" s="255"/>
      <c r="E11" s="730"/>
      <c r="F11" s="255"/>
      <c r="G11" s="241"/>
      <c r="H11" s="241"/>
      <c r="I11" s="241"/>
      <c r="J11" s="242"/>
      <c r="K11" s="243"/>
      <c r="L11" s="258"/>
    </row>
    <row r="12" spans="1:12" ht="12.75" customHeight="1" x14ac:dyDescent="0.2">
      <c r="A12" s="258"/>
      <c r="B12" s="258"/>
      <c r="C12" s="255"/>
      <c r="D12" s="255"/>
      <c r="E12" s="730"/>
      <c r="F12" s="255"/>
      <c r="G12" s="241"/>
      <c r="H12" s="241"/>
      <c r="I12" s="241"/>
      <c r="J12" s="242"/>
      <c r="K12" s="243"/>
      <c r="L12" s="258"/>
    </row>
    <row r="13" spans="1:12" x14ac:dyDescent="0.2">
      <c r="A13" s="258"/>
      <c r="B13" s="258"/>
      <c r="C13" s="255"/>
      <c r="D13" s="255"/>
      <c r="E13" s="730"/>
      <c r="F13" s="255"/>
      <c r="G13" s="241"/>
      <c r="H13" s="241"/>
      <c r="I13" s="241"/>
      <c r="J13" s="242"/>
      <c r="K13" s="243"/>
      <c r="L13" s="258"/>
    </row>
    <row r="14" spans="1:12" x14ac:dyDescent="0.2">
      <c r="A14" s="258"/>
      <c r="B14" s="272" t="s">
        <v>27</v>
      </c>
      <c r="C14" s="270"/>
      <c r="D14" s="270"/>
      <c r="E14" s="732"/>
      <c r="F14" s="255"/>
      <c r="G14" s="241"/>
      <c r="H14" s="241"/>
      <c r="I14" s="241"/>
      <c r="J14" s="242"/>
      <c r="K14" s="243"/>
      <c r="L14" s="258"/>
    </row>
    <row r="15" spans="1:12" ht="13.5" thickBot="1" x14ac:dyDescent="0.25">
      <c r="A15" s="258"/>
      <c r="B15" s="258"/>
      <c r="C15" s="255"/>
      <c r="D15" s="255"/>
      <c r="E15" s="730"/>
      <c r="F15" s="255"/>
      <c r="G15" s="241"/>
      <c r="H15" s="241"/>
      <c r="I15" s="241"/>
      <c r="J15" s="242"/>
      <c r="K15" s="243"/>
      <c r="L15" s="258"/>
    </row>
    <row r="16" spans="1:12" ht="13.5" thickBot="1" x14ac:dyDescent="0.25">
      <c r="A16" s="258"/>
      <c r="B16" s="277"/>
      <c r="C16" s="264" t="s">
        <v>21</v>
      </c>
      <c r="D16" s="264"/>
      <c r="E16" s="733">
        <v>3</v>
      </c>
      <c r="F16" s="255"/>
      <c r="G16" s="241"/>
      <c r="H16" s="241"/>
      <c r="I16" s="241"/>
      <c r="J16" s="242"/>
      <c r="K16" s="243"/>
      <c r="L16" s="258"/>
    </row>
    <row r="17" spans="1:12" ht="13.5" thickBot="1" x14ac:dyDescent="0.25">
      <c r="A17" s="258"/>
      <c r="B17" s="258"/>
      <c r="C17" s="271"/>
      <c r="D17" s="271"/>
      <c r="E17" s="734"/>
      <c r="F17" s="255"/>
      <c r="G17" s="241"/>
      <c r="H17" s="241"/>
      <c r="I17" s="241"/>
      <c r="J17" s="242"/>
      <c r="K17" s="243"/>
      <c r="L17" s="258"/>
    </row>
    <row r="18" spans="1:12" ht="13.5" thickBot="1" x14ac:dyDescent="0.25">
      <c r="A18" s="258"/>
      <c r="B18" s="277"/>
      <c r="C18" s="264" t="s">
        <v>33</v>
      </c>
      <c r="D18" s="264"/>
      <c r="E18" s="735">
        <v>4</v>
      </c>
      <c r="F18" s="255"/>
      <c r="G18" s="241"/>
      <c r="H18" s="241"/>
      <c r="I18" s="241"/>
      <c r="J18" s="242"/>
      <c r="K18" s="243"/>
      <c r="L18" s="258"/>
    </row>
    <row r="19" spans="1:12" ht="13.5" thickBot="1" x14ac:dyDescent="0.25">
      <c r="A19" s="258"/>
      <c r="B19" s="259"/>
      <c r="C19" s="263"/>
      <c r="D19" s="263"/>
      <c r="E19" s="736"/>
      <c r="F19" s="255"/>
      <c r="G19" s="241"/>
      <c r="H19" s="241"/>
      <c r="I19" s="241"/>
      <c r="J19" s="242"/>
      <c r="K19" s="243"/>
      <c r="L19" s="258"/>
    </row>
    <row r="20" spans="1:12" ht="13.5" customHeight="1" thickBot="1" x14ac:dyDescent="0.25">
      <c r="A20" s="258"/>
      <c r="B20" s="276"/>
      <c r="C20" s="1442" t="s">
        <v>32</v>
      </c>
      <c r="D20" s="1443"/>
      <c r="E20" s="735">
        <v>6</v>
      </c>
      <c r="F20" s="255"/>
      <c r="G20" s="241"/>
      <c r="H20" s="241"/>
      <c r="I20" s="241"/>
      <c r="J20" s="242"/>
      <c r="K20" s="243"/>
      <c r="L20" s="258"/>
    </row>
    <row r="21" spans="1:12" x14ac:dyDescent="0.2">
      <c r="A21" s="258"/>
      <c r="B21" s="268"/>
      <c r="C21" s="1444" t="s">
        <v>2</v>
      </c>
      <c r="D21" s="1444"/>
      <c r="E21" s="734">
        <v>6</v>
      </c>
      <c r="F21" s="255"/>
      <c r="G21" s="241"/>
      <c r="H21" s="241"/>
      <c r="I21" s="241"/>
      <c r="J21" s="242"/>
      <c r="K21" s="243"/>
      <c r="L21" s="258"/>
    </row>
    <row r="22" spans="1:12" x14ac:dyDescent="0.2">
      <c r="A22" s="258"/>
      <c r="B22" s="268"/>
      <c r="C22" s="1444" t="s">
        <v>13</v>
      </c>
      <c r="D22" s="1444"/>
      <c r="E22" s="734">
        <v>7</v>
      </c>
      <c r="F22" s="255"/>
      <c r="G22" s="241"/>
      <c r="H22" s="241"/>
      <c r="I22" s="241"/>
      <c r="J22" s="242"/>
      <c r="K22" s="243"/>
      <c r="L22" s="258"/>
    </row>
    <row r="23" spans="1:12" x14ac:dyDescent="0.2">
      <c r="A23" s="258"/>
      <c r="B23" s="268"/>
      <c r="C23" s="1444" t="s">
        <v>7</v>
      </c>
      <c r="D23" s="1444"/>
      <c r="E23" s="734">
        <v>8</v>
      </c>
      <c r="F23" s="255"/>
      <c r="G23" s="241"/>
      <c r="H23" s="241"/>
      <c r="I23" s="241"/>
      <c r="J23" s="242"/>
      <c r="K23" s="243"/>
      <c r="L23" s="258"/>
    </row>
    <row r="24" spans="1:12" x14ac:dyDescent="0.2">
      <c r="A24" s="258"/>
      <c r="B24" s="269"/>
      <c r="C24" s="1444" t="s">
        <v>411</v>
      </c>
      <c r="D24" s="1444"/>
      <c r="E24" s="734">
        <v>9</v>
      </c>
      <c r="F24" s="255"/>
      <c r="G24" s="245"/>
      <c r="H24" s="241"/>
      <c r="I24" s="241"/>
      <c r="J24" s="242"/>
      <c r="K24" s="243"/>
      <c r="L24" s="258"/>
    </row>
    <row r="25" spans="1:12" ht="22.5" customHeight="1" x14ac:dyDescent="0.2">
      <c r="A25" s="258"/>
      <c r="B25" s="261"/>
      <c r="C25" s="1445" t="s">
        <v>28</v>
      </c>
      <c r="D25" s="1445"/>
      <c r="E25" s="734">
        <v>10</v>
      </c>
      <c r="F25" s="255"/>
      <c r="G25" s="241"/>
      <c r="H25" s="241"/>
      <c r="I25" s="241"/>
      <c r="J25" s="242"/>
      <c r="K25" s="243"/>
      <c r="L25" s="258"/>
    </row>
    <row r="26" spans="1:12" x14ac:dyDescent="0.2">
      <c r="A26" s="258"/>
      <c r="B26" s="261"/>
      <c r="C26" s="1444" t="s">
        <v>25</v>
      </c>
      <c r="D26" s="1444"/>
      <c r="E26" s="734">
        <v>11</v>
      </c>
      <c r="F26" s="255"/>
      <c r="G26" s="241"/>
      <c r="H26" s="241"/>
      <c r="I26" s="241"/>
      <c r="J26" s="242"/>
      <c r="K26" s="243"/>
      <c r="L26" s="258"/>
    </row>
    <row r="27" spans="1:12" ht="12.75" customHeight="1" thickBot="1" x14ac:dyDescent="0.25">
      <c r="A27" s="258"/>
      <c r="B27" s="255"/>
      <c r="C27" s="1298"/>
      <c r="D27" s="1298"/>
      <c r="E27" s="734"/>
      <c r="F27" s="255"/>
      <c r="G27" s="241"/>
      <c r="H27" s="1448">
        <v>42644</v>
      </c>
      <c r="I27" s="1449"/>
      <c r="J27" s="1449"/>
      <c r="K27" s="245"/>
      <c r="L27" s="258"/>
    </row>
    <row r="28" spans="1:12" ht="13.5" customHeight="1" thickBot="1" x14ac:dyDescent="0.25">
      <c r="A28" s="258"/>
      <c r="B28" s="344"/>
      <c r="C28" s="1450" t="s">
        <v>12</v>
      </c>
      <c r="D28" s="1443"/>
      <c r="E28" s="735">
        <v>12</v>
      </c>
      <c r="F28" s="255"/>
      <c r="G28" s="241"/>
      <c r="H28" s="1449"/>
      <c r="I28" s="1449"/>
      <c r="J28" s="1449"/>
      <c r="K28" s="245"/>
      <c r="L28" s="258"/>
    </row>
    <row r="29" spans="1:12" ht="12.75" hidden="1" customHeight="1" x14ac:dyDescent="0.2">
      <c r="A29" s="258"/>
      <c r="B29" s="256"/>
      <c r="C29" s="1444" t="s">
        <v>45</v>
      </c>
      <c r="D29" s="1444"/>
      <c r="E29" s="734">
        <v>12</v>
      </c>
      <c r="F29" s="255"/>
      <c r="G29" s="241"/>
      <c r="H29" s="1449"/>
      <c r="I29" s="1449"/>
      <c r="J29" s="1449"/>
      <c r="K29" s="245"/>
      <c r="L29" s="258"/>
    </row>
    <row r="30" spans="1:12" ht="22.5" customHeight="1" x14ac:dyDescent="0.2">
      <c r="A30" s="258"/>
      <c r="B30" s="256"/>
      <c r="C30" s="1451" t="s">
        <v>414</v>
      </c>
      <c r="D30" s="1451"/>
      <c r="E30" s="734">
        <v>12</v>
      </c>
      <c r="F30" s="255"/>
      <c r="G30" s="241"/>
      <c r="H30" s="1449"/>
      <c r="I30" s="1449"/>
      <c r="J30" s="1449"/>
      <c r="K30" s="245"/>
      <c r="L30" s="258"/>
    </row>
    <row r="31" spans="1:12" ht="12.75" customHeight="1" thickBot="1" x14ac:dyDescent="0.25">
      <c r="A31" s="258"/>
      <c r="B31" s="261"/>
      <c r="C31" s="267"/>
      <c r="D31" s="267"/>
      <c r="E31" s="736"/>
      <c r="F31" s="255"/>
      <c r="G31" s="241"/>
      <c r="H31" s="1449"/>
      <c r="I31" s="1449"/>
      <c r="J31" s="1449"/>
      <c r="K31" s="245"/>
      <c r="L31" s="258"/>
    </row>
    <row r="32" spans="1:12" ht="13.5" customHeight="1" thickBot="1" x14ac:dyDescent="0.25">
      <c r="A32" s="258"/>
      <c r="B32" s="275"/>
      <c r="C32" s="1299" t="s">
        <v>11</v>
      </c>
      <c r="D32" s="1299"/>
      <c r="E32" s="735">
        <v>13</v>
      </c>
      <c r="F32" s="255"/>
      <c r="G32" s="241"/>
      <c r="H32" s="1449"/>
      <c r="I32" s="1449"/>
      <c r="J32" s="1449"/>
      <c r="K32" s="245"/>
      <c r="L32" s="258"/>
    </row>
    <row r="33" spans="1:12" ht="12.75" customHeight="1" x14ac:dyDescent="0.2">
      <c r="A33" s="258"/>
      <c r="B33" s="256"/>
      <c r="C33" s="1452" t="s">
        <v>18</v>
      </c>
      <c r="D33" s="1452"/>
      <c r="E33" s="734">
        <v>13</v>
      </c>
      <c r="F33" s="255"/>
      <c r="G33" s="241"/>
      <c r="H33" s="1449"/>
      <c r="I33" s="1449"/>
      <c r="J33" s="1449"/>
      <c r="K33" s="245"/>
      <c r="L33" s="258"/>
    </row>
    <row r="34" spans="1:12" ht="12.75" customHeight="1" x14ac:dyDescent="0.2">
      <c r="A34" s="258"/>
      <c r="B34" s="256"/>
      <c r="C34" s="1453" t="s">
        <v>8</v>
      </c>
      <c r="D34" s="1453"/>
      <c r="E34" s="734">
        <v>14</v>
      </c>
      <c r="F34" s="255"/>
      <c r="G34" s="241"/>
      <c r="H34" s="246"/>
      <c r="I34" s="246"/>
      <c r="J34" s="246"/>
      <c r="K34" s="245"/>
      <c r="L34" s="258"/>
    </row>
    <row r="35" spans="1:12" ht="12.75" customHeight="1" x14ac:dyDescent="0.2">
      <c r="A35" s="258"/>
      <c r="B35" s="256"/>
      <c r="C35" s="1453" t="s">
        <v>26</v>
      </c>
      <c r="D35" s="1453"/>
      <c r="E35" s="734">
        <v>14</v>
      </c>
      <c r="F35" s="255"/>
      <c r="G35" s="241"/>
      <c r="H35" s="246"/>
      <c r="I35" s="246"/>
      <c r="J35" s="246"/>
      <c r="K35" s="245"/>
      <c r="L35" s="258"/>
    </row>
    <row r="36" spans="1:12" ht="12.75" customHeight="1" x14ac:dyDescent="0.2">
      <c r="A36" s="258"/>
      <c r="B36" s="256"/>
      <c r="C36" s="1453" t="s">
        <v>6</v>
      </c>
      <c r="D36" s="1453"/>
      <c r="E36" s="734">
        <v>15</v>
      </c>
      <c r="F36" s="255"/>
      <c r="G36" s="241"/>
      <c r="H36" s="246"/>
      <c r="I36" s="246"/>
      <c r="J36" s="246"/>
      <c r="K36" s="245"/>
      <c r="L36" s="258"/>
    </row>
    <row r="37" spans="1:12" ht="12.75" customHeight="1" x14ac:dyDescent="0.2">
      <c r="A37" s="258"/>
      <c r="B37" s="256"/>
      <c r="C37" s="1452" t="s">
        <v>49</v>
      </c>
      <c r="D37" s="1452"/>
      <c r="E37" s="734">
        <v>16</v>
      </c>
      <c r="F37" s="255"/>
      <c r="G37" s="241"/>
      <c r="H37" s="246"/>
      <c r="I37" s="246"/>
      <c r="J37" s="246"/>
      <c r="K37" s="245"/>
      <c r="L37" s="258"/>
    </row>
    <row r="38" spans="1:12" ht="12.75" customHeight="1" x14ac:dyDescent="0.2">
      <c r="A38" s="258"/>
      <c r="B38" s="262"/>
      <c r="C38" s="1453" t="s">
        <v>14</v>
      </c>
      <c r="D38" s="1453"/>
      <c r="E38" s="734">
        <v>16</v>
      </c>
      <c r="F38" s="255"/>
      <c r="G38" s="241"/>
      <c r="H38" s="241"/>
      <c r="I38" s="241"/>
      <c r="J38" s="242"/>
      <c r="K38" s="243"/>
      <c r="L38" s="258"/>
    </row>
    <row r="39" spans="1:12" ht="12.75" customHeight="1" x14ac:dyDescent="0.2">
      <c r="A39" s="258"/>
      <c r="B39" s="256"/>
      <c r="C39" s="1444" t="s">
        <v>31</v>
      </c>
      <c r="D39" s="1444"/>
      <c r="E39" s="734">
        <v>17</v>
      </c>
      <c r="F39" s="255"/>
      <c r="G39" s="241"/>
      <c r="H39" s="241"/>
      <c r="I39" s="241"/>
      <c r="J39" s="247"/>
      <c r="K39" s="247"/>
      <c r="L39" s="258"/>
    </row>
    <row r="40" spans="1:12" ht="13.5" thickBot="1" x14ac:dyDescent="0.25">
      <c r="A40" s="258"/>
      <c r="B40" s="258"/>
      <c r="C40" s="255"/>
      <c r="D40" s="255"/>
      <c r="E40" s="736"/>
      <c r="F40" s="255"/>
      <c r="G40" s="241"/>
      <c r="H40" s="241"/>
      <c r="I40" s="241"/>
      <c r="J40" s="247"/>
      <c r="K40" s="247"/>
      <c r="L40" s="258"/>
    </row>
    <row r="41" spans="1:12" ht="13.5" customHeight="1" thickBot="1" x14ac:dyDescent="0.25">
      <c r="A41" s="258"/>
      <c r="B41" s="328"/>
      <c r="C41" s="1447" t="s">
        <v>29</v>
      </c>
      <c r="D41" s="1443"/>
      <c r="E41" s="735">
        <v>18</v>
      </c>
      <c r="F41" s="255"/>
      <c r="G41" s="241"/>
      <c r="H41" s="241"/>
      <c r="I41" s="241"/>
      <c r="J41" s="247"/>
      <c r="K41" s="247"/>
      <c r="L41" s="258"/>
    </row>
    <row r="42" spans="1:12" x14ac:dyDescent="0.2">
      <c r="A42" s="258"/>
      <c r="B42" s="258"/>
      <c r="C42" s="1444" t="s">
        <v>30</v>
      </c>
      <c r="D42" s="1444"/>
      <c r="E42" s="734">
        <v>18</v>
      </c>
      <c r="F42" s="255"/>
      <c r="G42" s="241"/>
      <c r="H42" s="241"/>
      <c r="I42" s="241"/>
      <c r="J42" s="248"/>
      <c r="K42" s="248"/>
      <c r="L42" s="258"/>
    </row>
    <row r="43" spans="1:12" x14ac:dyDescent="0.2">
      <c r="A43" s="258"/>
      <c r="B43" s="262"/>
      <c r="C43" s="1444" t="s">
        <v>0</v>
      </c>
      <c r="D43" s="1444"/>
      <c r="E43" s="734">
        <v>19</v>
      </c>
      <c r="F43" s="255"/>
      <c r="G43" s="241"/>
      <c r="H43" s="241"/>
      <c r="I43" s="241"/>
      <c r="J43" s="249"/>
      <c r="K43" s="250"/>
      <c r="L43" s="258"/>
    </row>
    <row r="44" spans="1:12" x14ac:dyDescent="0.2">
      <c r="A44" s="258"/>
      <c r="B44" s="262"/>
      <c r="C44" s="1444" t="s">
        <v>16</v>
      </c>
      <c r="D44" s="1444"/>
      <c r="E44" s="734">
        <v>19</v>
      </c>
      <c r="F44" s="255"/>
      <c r="G44" s="241"/>
      <c r="H44" s="241"/>
      <c r="I44" s="241"/>
      <c r="J44" s="249"/>
      <c r="K44" s="250"/>
      <c r="L44" s="258"/>
    </row>
    <row r="45" spans="1:12" x14ac:dyDescent="0.2">
      <c r="A45" s="258"/>
      <c r="B45" s="262"/>
      <c r="C45" s="1444" t="s">
        <v>1</v>
      </c>
      <c r="D45" s="1444"/>
      <c r="E45" s="737">
        <v>19</v>
      </c>
      <c r="F45" s="263"/>
      <c r="G45" s="251"/>
      <c r="H45" s="252"/>
      <c r="I45" s="251"/>
      <c r="J45" s="251"/>
      <c r="K45" s="251"/>
      <c r="L45" s="258"/>
    </row>
    <row r="46" spans="1:12" x14ac:dyDescent="0.2">
      <c r="A46" s="258"/>
      <c r="B46" s="262"/>
      <c r="C46" s="1444" t="s">
        <v>22</v>
      </c>
      <c r="D46" s="1444"/>
      <c r="E46" s="737">
        <v>19</v>
      </c>
      <c r="F46" s="263"/>
      <c r="G46" s="251"/>
      <c r="H46" s="252"/>
      <c r="I46" s="251"/>
      <c r="J46" s="251"/>
      <c r="K46" s="251"/>
      <c r="L46" s="258"/>
    </row>
    <row r="47" spans="1:12" ht="12.75" customHeight="1" thickBot="1" x14ac:dyDescent="0.25">
      <c r="A47" s="258"/>
      <c r="B47" s="261"/>
      <c r="C47" s="261"/>
      <c r="D47" s="261"/>
      <c r="E47" s="738"/>
      <c r="F47" s="257"/>
      <c r="G47" s="249"/>
      <c r="H47" s="252"/>
      <c r="I47" s="249"/>
      <c r="J47" s="249"/>
      <c r="K47" s="250"/>
      <c r="L47" s="258"/>
    </row>
    <row r="48" spans="1:12" ht="13.5" customHeight="1" thickBot="1" x14ac:dyDescent="0.25">
      <c r="A48" s="258"/>
      <c r="B48" s="278"/>
      <c r="C48" s="1442" t="s">
        <v>38</v>
      </c>
      <c r="D48" s="1443"/>
      <c r="E48" s="733">
        <v>20</v>
      </c>
      <c r="F48" s="257"/>
      <c r="G48" s="249"/>
      <c r="H48" s="252"/>
      <c r="I48" s="249"/>
      <c r="J48" s="249"/>
      <c r="K48" s="250"/>
      <c r="L48" s="258"/>
    </row>
    <row r="49" spans="1:12" x14ac:dyDescent="0.2">
      <c r="A49" s="258"/>
      <c r="B49" s="258"/>
      <c r="C49" s="1444" t="s">
        <v>47</v>
      </c>
      <c r="D49" s="1444"/>
      <c r="E49" s="737">
        <v>20</v>
      </c>
      <c r="F49" s="257"/>
      <c r="G49" s="249"/>
      <c r="H49" s="252"/>
      <c r="I49" s="249"/>
      <c r="J49" s="249"/>
      <c r="K49" s="250"/>
      <c r="L49" s="258"/>
    </row>
    <row r="50" spans="1:12" ht="12.75" customHeight="1" x14ac:dyDescent="0.2">
      <c r="A50" s="258"/>
      <c r="B50" s="261"/>
      <c r="C50" s="1445" t="s">
        <v>423</v>
      </c>
      <c r="D50" s="1445"/>
      <c r="E50" s="739">
        <v>21</v>
      </c>
      <c r="F50" s="257"/>
      <c r="G50" s="249"/>
      <c r="H50" s="252"/>
      <c r="I50" s="249"/>
      <c r="J50" s="249"/>
      <c r="K50" s="250"/>
      <c r="L50" s="258"/>
    </row>
    <row r="51" spans="1:12" ht="11.25" customHeight="1" thickBot="1" x14ac:dyDescent="0.25">
      <c r="A51" s="258"/>
      <c r="B51" s="258"/>
      <c r="C51" s="1297"/>
      <c r="D51" s="1297"/>
      <c r="E51" s="734"/>
      <c r="F51" s="257"/>
      <c r="G51" s="249"/>
      <c r="H51" s="252"/>
      <c r="I51" s="249"/>
      <c r="J51" s="249"/>
      <c r="K51" s="250"/>
      <c r="L51" s="258"/>
    </row>
    <row r="52" spans="1:12" ht="13.5" thickBot="1" x14ac:dyDescent="0.25">
      <c r="A52" s="258"/>
      <c r="B52" s="274"/>
      <c r="C52" s="264" t="s">
        <v>4</v>
      </c>
      <c r="D52" s="264"/>
      <c r="E52" s="733">
        <v>22</v>
      </c>
      <c r="F52" s="263"/>
      <c r="G52" s="251"/>
      <c r="H52" s="252"/>
      <c r="I52" s="251"/>
      <c r="J52" s="251"/>
      <c r="K52" s="251"/>
      <c r="L52" s="258"/>
    </row>
    <row r="53" spans="1:12" ht="33" customHeight="1" x14ac:dyDescent="0.2">
      <c r="A53" s="258"/>
      <c r="B53" s="265"/>
      <c r="C53" s="266"/>
      <c r="D53" s="266"/>
      <c r="E53" s="740"/>
      <c r="F53" s="257"/>
      <c r="G53" s="249"/>
      <c r="H53" s="252"/>
      <c r="I53" s="249"/>
      <c r="J53" s="249"/>
      <c r="K53" s="250"/>
      <c r="L53" s="258"/>
    </row>
    <row r="54" spans="1:12" ht="33" customHeight="1" x14ac:dyDescent="0.2">
      <c r="A54" s="258"/>
      <c r="B54" s="258"/>
      <c r="C54" s="256"/>
      <c r="D54" s="256"/>
      <c r="E54" s="738"/>
      <c r="F54" s="257"/>
      <c r="G54" s="249"/>
      <c r="H54" s="252"/>
      <c r="I54" s="249"/>
      <c r="J54" s="249"/>
      <c r="K54" s="250"/>
      <c r="L54" s="258"/>
    </row>
    <row r="55" spans="1:12" ht="19.5" customHeight="1" x14ac:dyDescent="0.2">
      <c r="A55" s="258"/>
      <c r="B55" s="728" t="s">
        <v>50</v>
      </c>
      <c r="C55" s="728"/>
      <c r="D55" s="273"/>
      <c r="E55" s="741"/>
      <c r="F55" s="257"/>
      <c r="G55" s="249"/>
      <c r="H55" s="252"/>
      <c r="I55" s="249"/>
      <c r="J55" s="249"/>
      <c r="K55" s="250"/>
      <c r="L55" s="258"/>
    </row>
    <row r="56" spans="1:12" ht="21" customHeight="1" x14ac:dyDescent="0.2">
      <c r="A56" s="258"/>
      <c r="B56" s="258"/>
      <c r="C56" s="258"/>
      <c r="D56" s="258"/>
      <c r="E56" s="741"/>
      <c r="F56" s="257"/>
      <c r="G56" s="249"/>
      <c r="H56" s="252"/>
      <c r="I56" s="249"/>
      <c r="J56" s="249"/>
      <c r="K56" s="250"/>
      <c r="L56" s="258"/>
    </row>
    <row r="57" spans="1:12" ht="22.5" customHeight="1" x14ac:dyDescent="0.2">
      <c r="A57" s="258"/>
      <c r="B57" s="729" t="s">
        <v>391</v>
      </c>
      <c r="C57" s="727"/>
      <c r="D57" s="950">
        <v>42674</v>
      </c>
      <c r="E57" s="818" t="s">
        <v>703</v>
      </c>
      <c r="F57" s="727"/>
      <c r="G57" s="249"/>
      <c r="H57" s="252"/>
      <c r="I57" s="249"/>
      <c r="J57" s="249"/>
      <c r="K57" s="250"/>
      <c r="L57" s="258"/>
    </row>
    <row r="58" spans="1:12" ht="22.5" customHeight="1" x14ac:dyDescent="0.2">
      <c r="A58" s="258"/>
      <c r="B58" s="729" t="s">
        <v>392</v>
      </c>
      <c r="C58" s="329"/>
      <c r="D58" s="950">
        <v>42674</v>
      </c>
      <c r="E58" s="818" t="s">
        <v>703</v>
      </c>
      <c r="F58" s="330"/>
      <c r="G58" s="249"/>
      <c r="H58" s="252"/>
      <c r="I58" s="249"/>
      <c r="J58" s="249"/>
      <c r="K58" s="250"/>
      <c r="L58" s="258"/>
    </row>
    <row r="59" spans="1:12" s="119" customFormat="1" ht="28.5" customHeight="1" x14ac:dyDescent="0.2">
      <c r="A59" s="260"/>
      <c r="B59" s="1446" t="s">
        <v>720</v>
      </c>
      <c r="C59" s="1446"/>
      <c r="D59" s="1446"/>
      <c r="E59" s="738"/>
      <c r="F59" s="256"/>
      <c r="G59" s="253"/>
      <c r="H59" s="253"/>
      <c r="I59" s="253"/>
      <c r="J59" s="253"/>
      <c r="K59" s="253"/>
      <c r="L59" s="260"/>
    </row>
    <row r="60" spans="1:12" ht="7.5" customHeight="1" x14ac:dyDescent="0.2">
      <c r="A60" s="258"/>
      <c r="B60" s="1446"/>
      <c r="C60" s="1446"/>
      <c r="D60" s="1446"/>
      <c r="E60" s="742"/>
      <c r="F60" s="259"/>
      <c r="G60" s="259"/>
      <c r="H60" s="259"/>
      <c r="I60" s="259"/>
      <c r="J60" s="259"/>
      <c r="K60" s="259"/>
      <c r="L60" s="259"/>
    </row>
  </sheetData>
  <mergeCells count="30">
    <mergeCell ref="C23:D23"/>
    <mergeCell ref="C4:F4"/>
    <mergeCell ref="B5:E5"/>
    <mergeCell ref="C20:D20"/>
    <mergeCell ref="C21:D21"/>
    <mergeCell ref="C22:D22"/>
    <mergeCell ref="C39:D39"/>
    <mergeCell ref="C24:D24"/>
    <mergeCell ref="C25:D25"/>
    <mergeCell ref="C26:D26"/>
    <mergeCell ref="H27:J33"/>
    <mergeCell ref="C28:D28"/>
    <mergeCell ref="C29:D29"/>
    <mergeCell ref="C30:D30"/>
    <mergeCell ref="C33:D33"/>
    <mergeCell ref="C34:D34"/>
    <mergeCell ref="C35:D35"/>
    <mergeCell ref="C36:D36"/>
    <mergeCell ref="C37:D37"/>
    <mergeCell ref="C38:D38"/>
    <mergeCell ref="C48:D48"/>
    <mergeCell ref="C49:D49"/>
    <mergeCell ref="C50:D50"/>
    <mergeCell ref="B59:D60"/>
    <mergeCell ref="C41:D41"/>
    <mergeCell ref="C42:D42"/>
    <mergeCell ref="C43:D43"/>
    <mergeCell ref="C44:D44"/>
    <mergeCell ref="C45:D45"/>
    <mergeCell ref="C46:D46"/>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E64"/>
  <sheetViews>
    <sheetView zoomScaleNormal="100" workbookViewId="0"/>
  </sheetViews>
  <sheetFormatPr defaultRowHeight="12.75" x14ac:dyDescent="0.2"/>
  <cols>
    <col min="1" max="1" width="1" style="372" customWidth="1"/>
    <col min="2" max="2" width="2.5703125" style="372" customWidth="1"/>
    <col min="3" max="3" width="1" style="372" customWidth="1"/>
    <col min="4" max="4" width="42.28515625" style="372" customWidth="1"/>
    <col min="5" max="5" width="0.28515625" style="372" customWidth="1"/>
    <col min="6" max="6" width="8" style="372" customWidth="1"/>
    <col min="7" max="7" width="11.28515625" style="372" customWidth="1"/>
    <col min="8" max="8" width="8" style="372" customWidth="1"/>
    <col min="9" max="9" width="13.28515625" style="372" customWidth="1"/>
    <col min="10" max="10" width="11.42578125" style="372" customWidth="1"/>
    <col min="11" max="11" width="2.5703125" style="372" customWidth="1"/>
    <col min="12" max="12" width="1" style="372" customWidth="1"/>
    <col min="13" max="16384" width="9.140625" style="372"/>
  </cols>
  <sheetData>
    <row r="1" spans="1:13" x14ac:dyDescent="0.2">
      <c r="A1" s="367"/>
      <c r="B1" s="517"/>
      <c r="C1" s="1564"/>
      <c r="D1" s="1564"/>
      <c r="E1" s="992"/>
      <c r="F1" s="371"/>
      <c r="G1" s="371"/>
      <c r="H1" s="371"/>
      <c r="I1" s="371"/>
      <c r="J1" s="1565"/>
      <c r="K1" s="1565"/>
      <c r="L1" s="367"/>
    </row>
    <row r="2" spans="1:13" ht="6" customHeight="1" x14ac:dyDescent="0.2">
      <c r="A2" s="367"/>
      <c r="B2" s="993"/>
      <c r="C2" s="994"/>
      <c r="D2" s="994"/>
      <c r="E2" s="994"/>
      <c r="F2" s="518"/>
      <c r="G2" s="518"/>
      <c r="H2" s="377"/>
      <c r="I2" s="377"/>
      <c r="J2" s="1566" t="s">
        <v>70</v>
      </c>
      <c r="K2" s="377"/>
      <c r="L2" s="367"/>
    </row>
    <row r="3" spans="1:13" ht="13.5" thickBot="1" x14ac:dyDescent="0.25">
      <c r="A3" s="367"/>
      <c r="B3" s="435"/>
      <c r="C3" s="377"/>
      <c r="D3" s="377"/>
      <c r="E3" s="377"/>
      <c r="F3" s="377"/>
      <c r="G3" s="377"/>
      <c r="H3" s="377"/>
      <c r="I3" s="377"/>
      <c r="J3" s="1567"/>
      <c r="K3" s="695"/>
      <c r="L3" s="367"/>
    </row>
    <row r="4" spans="1:13" ht="15" thickBot="1" x14ac:dyDescent="0.25">
      <c r="A4" s="367"/>
      <c r="B4" s="435"/>
      <c r="C4" s="1568" t="s">
        <v>455</v>
      </c>
      <c r="D4" s="1569"/>
      <c r="E4" s="1569"/>
      <c r="F4" s="1569"/>
      <c r="G4" s="1569"/>
      <c r="H4" s="1569"/>
      <c r="I4" s="1569"/>
      <c r="J4" s="1570"/>
      <c r="K4" s="377"/>
      <c r="L4" s="367"/>
      <c r="M4" s="995"/>
    </row>
    <row r="5" spans="1:13" ht="4.5" customHeight="1" x14ac:dyDescent="0.2">
      <c r="A5" s="367"/>
      <c r="B5" s="435"/>
      <c r="C5" s="377"/>
      <c r="D5" s="377"/>
      <c r="E5" s="377"/>
      <c r="F5" s="377"/>
      <c r="G5" s="377"/>
      <c r="H5" s="377"/>
      <c r="I5" s="377"/>
      <c r="J5" s="695"/>
      <c r="K5" s="377"/>
      <c r="L5" s="367"/>
      <c r="M5" s="995"/>
    </row>
    <row r="6" spans="1:13" s="381" customFormat="1" ht="22.5" customHeight="1" x14ac:dyDescent="0.2">
      <c r="A6" s="379"/>
      <c r="B6" s="510"/>
      <c r="C6" s="1571">
        <v>2014</v>
      </c>
      <c r="D6" s="1572"/>
      <c r="E6" s="520"/>
      <c r="F6" s="1575" t="s">
        <v>393</v>
      </c>
      <c r="G6" s="1575"/>
      <c r="H6" s="1576" t="s">
        <v>456</v>
      </c>
      <c r="I6" s="1575"/>
      <c r="J6" s="1577" t="s">
        <v>457</v>
      </c>
      <c r="K6" s="375"/>
      <c r="L6" s="379"/>
      <c r="M6" s="995"/>
    </row>
    <row r="7" spans="1:13" s="381" customFormat="1" ht="32.25" customHeight="1" x14ac:dyDescent="0.2">
      <c r="A7" s="379"/>
      <c r="B7" s="510"/>
      <c r="C7" s="1573"/>
      <c r="D7" s="1574"/>
      <c r="E7" s="520"/>
      <c r="F7" s="996" t="s">
        <v>458</v>
      </c>
      <c r="G7" s="996" t="s">
        <v>459</v>
      </c>
      <c r="H7" s="997" t="s">
        <v>458</v>
      </c>
      <c r="I7" s="998" t="s">
        <v>460</v>
      </c>
      <c r="J7" s="1578"/>
      <c r="K7" s="375"/>
      <c r="L7" s="379"/>
      <c r="M7" s="995"/>
    </row>
    <row r="8" spans="1:13" s="381" customFormat="1" ht="18.75" customHeight="1" x14ac:dyDescent="0.2">
      <c r="A8" s="379"/>
      <c r="B8" s="510"/>
      <c r="C8" s="1562" t="s">
        <v>68</v>
      </c>
      <c r="D8" s="1562"/>
      <c r="E8" s="999"/>
      <c r="F8" s="1000">
        <v>47574</v>
      </c>
      <c r="G8" s="1001">
        <v>17.60819598713455</v>
      </c>
      <c r="H8" s="1002">
        <v>976640</v>
      </c>
      <c r="I8" s="1003">
        <v>37.001699976017719</v>
      </c>
      <c r="J8" s="1003">
        <v>33.42753010321038</v>
      </c>
      <c r="K8" s="784"/>
      <c r="L8" s="379"/>
    </row>
    <row r="9" spans="1:13" s="381" customFormat="1" ht="17.25" customHeight="1" x14ac:dyDescent="0.2">
      <c r="A9" s="379"/>
      <c r="B9" s="510"/>
      <c r="C9" s="782" t="s">
        <v>359</v>
      </c>
      <c r="D9" s="783"/>
      <c r="E9" s="783"/>
      <c r="F9" s="1004">
        <v>1226</v>
      </c>
      <c r="G9" s="1005">
        <v>9.3852866875909058</v>
      </c>
      <c r="H9" s="1006">
        <v>8153</v>
      </c>
      <c r="I9" s="1007">
        <v>13.6940054084015</v>
      </c>
      <c r="J9" s="1007">
        <v>22.328590702808718</v>
      </c>
      <c r="K9" s="784"/>
      <c r="L9" s="379"/>
    </row>
    <row r="10" spans="1:13" s="791" customFormat="1" ht="17.25" customHeight="1" x14ac:dyDescent="0.2">
      <c r="A10" s="788"/>
      <c r="B10" s="789"/>
      <c r="C10" s="782" t="s">
        <v>360</v>
      </c>
      <c r="D10" s="790"/>
      <c r="E10" s="790"/>
      <c r="F10" s="1004">
        <v>170</v>
      </c>
      <c r="G10" s="1005">
        <v>30.141843971631204</v>
      </c>
      <c r="H10" s="1006">
        <v>3501</v>
      </c>
      <c r="I10" s="1007">
        <v>40.9138716840014</v>
      </c>
      <c r="J10" s="1007">
        <v>32.34990002856329</v>
      </c>
      <c r="K10" s="511"/>
      <c r="L10" s="788"/>
    </row>
    <row r="11" spans="1:13" s="791" customFormat="1" ht="17.25" customHeight="1" x14ac:dyDescent="0.2">
      <c r="A11" s="788"/>
      <c r="B11" s="789"/>
      <c r="C11" s="782" t="s">
        <v>361</v>
      </c>
      <c r="D11" s="790"/>
      <c r="E11" s="790"/>
      <c r="F11" s="1004">
        <v>6821</v>
      </c>
      <c r="G11" s="1005">
        <v>20.735674114607082</v>
      </c>
      <c r="H11" s="1006">
        <v>214565</v>
      </c>
      <c r="I11" s="1007">
        <v>36.600697334843538</v>
      </c>
      <c r="J11" s="1007">
        <v>35.466991354601184</v>
      </c>
      <c r="K11" s="511"/>
      <c r="L11" s="788"/>
    </row>
    <row r="12" spans="1:13" s="381" customFormat="1" ht="24" customHeight="1" x14ac:dyDescent="0.2">
      <c r="A12" s="379"/>
      <c r="B12" s="510"/>
      <c r="C12" s="792"/>
      <c r="D12" s="785" t="s">
        <v>461</v>
      </c>
      <c r="E12" s="785"/>
      <c r="F12" s="1008">
        <v>1222</v>
      </c>
      <c r="G12" s="1009">
        <v>21.141868512110726</v>
      </c>
      <c r="H12" s="1010">
        <v>37022</v>
      </c>
      <c r="I12" s="1011">
        <v>41.682522883617246</v>
      </c>
      <c r="J12" s="1011">
        <v>21.466236291934472</v>
      </c>
      <c r="K12" s="784"/>
      <c r="L12" s="379"/>
    </row>
    <row r="13" spans="1:13" s="381" customFormat="1" ht="24" customHeight="1" x14ac:dyDescent="0.2">
      <c r="A13" s="379"/>
      <c r="B13" s="510"/>
      <c r="C13" s="792"/>
      <c r="D13" s="785" t="s">
        <v>462</v>
      </c>
      <c r="E13" s="785"/>
      <c r="F13" s="1008">
        <v>941</v>
      </c>
      <c r="G13" s="1009">
        <v>12.761052346080826</v>
      </c>
      <c r="H13" s="1010">
        <v>25781</v>
      </c>
      <c r="I13" s="1011">
        <v>15.445586076745601</v>
      </c>
      <c r="J13" s="1011">
        <v>42.963383887358866</v>
      </c>
      <c r="K13" s="784"/>
      <c r="L13" s="379"/>
    </row>
    <row r="14" spans="1:13" s="381" customFormat="1" ht="18" customHeight="1" x14ac:dyDescent="0.2">
      <c r="A14" s="379"/>
      <c r="B14" s="510"/>
      <c r="C14" s="792"/>
      <c r="D14" s="785" t="s">
        <v>463</v>
      </c>
      <c r="E14" s="785"/>
      <c r="F14" s="1008">
        <v>335</v>
      </c>
      <c r="G14" s="1009">
        <v>20.640788662969808</v>
      </c>
      <c r="H14" s="1010">
        <v>10343</v>
      </c>
      <c r="I14" s="1011">
        <v>43.733615221987314</v>
      </c>
      <c r="J14" s="1011">
        <v>37.084694962776773</v>
      </c>
      <c r="K14" s="784"/>
      <c r="L14" s="379"/>
    </row>
    <row r="15" spans="1:13" s="381" customFormat="1" ht="24" customHeight="1" x14ac:dyDescent="0.2">
      <c r="A15" s="379"/>
      <c r="B15" s="510"/>
      <c r="C15" s="792"/>
      <c r="D15" s="785" t="s">
        <v>464</v>
      </c>
      <c r="E15" s="785"/>
      <c r="F15" s="1008">
        <v>218</v>
      </c>
      <c r="G15" s="1009">
        <v>42.913385826771652</v>
      </c>
      <c r="H15" s="1010">
        <v>8644</v>
      </c>
      <c r="I15" s="1011">
        <v>64.454552233241373</v>
      </c>
      <c r="J15" s="1011">
        <v>38.871240166589537</v>
      </c>
      <c r="K15" s="784"/>
      <c r="L15" s="379"/>
    </row>
    <row r="16" spans="1:13" s="381" customFormat="1" ht="17.25" customHeight="1" x14ac:dyDescent="0.2">
      <c r="A16" s="379"/>
      <c r="B16" s="510"/>
      <c r="C16" s="792"/>
      <c r="D16" s="785" t="s">
        <v>404</v>
      </c>
      <c r="E16" s="785"/>
      <c r="F16" s="1008">
        <v>63</v>
      </c>
      <c r="G16" s="1009">
        <v>64.948453608247419</v>
      </c>
      <c r="H16" s="1010">
        <v>4940</v>
      </c>
      <c r="I16" s="1011">
        <v>76.95902788596355</v>
      </c>
      <c r="J16" s="1011">
        <v>41.499999999999986</v>
      </c>
      <c r="K16" s="784"/>
      <c r="L16" s="379"/>
    </row>
    <row r="17" spans="1:12" s="381" customFormat="1" ht="17.25" customHeight="1" x14ac:dyDescent="0.2">
      <c r="A17" s="379"/>
      <c r="B17" s="510"/>
      <c r="C17" s="792"/>
      <c r="D17" s="785" t="s">
        <v>405</v>
      </c>
      <c r="E17" s="785"/>
      <c r="F17" s="1008">
        <v>302</v>
      </c>
      <c r="G17" s="1009">
        <v>42.119944211994422</v>
      </c>
      <c r="H17" s="1010">
        <v>14283</v>
      </c>
      <c r="I17" s="1011">
        <v>60.750287099655473</v>
      </c>
      <c r="J17" s="1011">
        <v>42.355107470419362</v>
      </c>
      <c r="K17" s="784"/>
      <c r="L17" s="379"/>
    </row>
    <row r="18" spans="1:12" s="381" customFormat="1" ht="17.25" customHeight="1" x14ac:dyDescent="0.2">
      <c r="A18" s="379"/>
      <c r="B18" s="510"/>
      <c r="C18" s="792"/>
      <c r="D18" s="785" t="s">
        <v>406</v>
      </c>
      <c r="E18" s="785"/>
      <c r="F18" s="1008">
        <v>477</v>
      </c>
      <c r="G18" s="1009">
        <v>23.462862764387605</v>
      </c>
      <c r="H18" s="1010">
        <v>12186</v>
      </c>
      <c r="I18" s="1011">
        <v>34.944941500344115</v>
      </c>
      <c r="J18" s="1011">
        <v>32.629082553750173</v>
      </c>
      <c r="K18" s="784"/>
      <c r="L18" s="379"/>
    </row>
    <row r="19" spans="1:12" s="381" customFormat="1" ht="17.25" customHeight="1" x14ac:dyDescent="0.2">
      <c r="A19" s="379"/>
      <c r="B19" s="510"/>
      <c r="C19" s="792"/>
      <c r="D19" s="785" t="s">
        <v>465</v>
      </c>
      <c r="E19" s="785"/>
      <c r="F19" s="1008">
        <v>1375</v>
      </c>
      <c r="G19" s="1009">
        <v>23.230275384355465</v>
      </c>
      <c r="H19" s="1010">
        <v>29405</v>
      </c>
      <c r="I19" s="1011">
        <v>39.327796279206623</v>
      </c>
      <c r="J19" s="1011">
        <v>34.893895595987132</v>
      </c>
      <c r="K19" s="784"/>
      <c r="L19" s="379"/>
    </row>
    <row r="20" spans="1:12" s="381" customFormat="1" ht="36.75" customHeight="1" x14ac:dyDescent="0.2">
      <c r="A20" s="379"/>
      <c r="B20" s="510"/>
      <c r="C20" s="792"/>
      <c r="D20" s="785" t="s">
        <v>466</v>
      </c>
      <c r="E20" s="785"/>
      <c r="F20" s="1008">
        <v>814</v>
      </c>
      <c r="G20" s="1009">
        <v>19.790906880622416</v>
      </c>
      <c r="H20" s="1010">
        <v>30655</v>
      </c>
      <c r="I20" s="1011">
        <v>48.415882241455556</v>
      </c>
      <c r="J20" s="1011">
        <v>35.265340075028611</v>
      </c>
      <c r="K20" s="784"/>
      <c r="L20" s="379"/>
    </row>
    <row r="21" spans="1:12" s="381" customFormat="1" ht="23.25" customHeight="1" x14ac:dyDescent="0.2">
      <c r="A21" s="379"/>
      <c r="B21" s="510"/>
      <c r="C21" s="792"/>
      <c r="D21" s="785" t="s">
        <v>467</v>
      </c>
      <c r="E21" s="785"/>
      <c r="F21" s="1008">
        <v>196</v>
      </c>
      <c r="G21" s="1009">
        <v>42.79475982532751</v>
      </c>
      <c r="H21" s="1010">
        <v>21938</v>
      </c>
      <c r="I21" s="1011">
        <v>72.162099930923333</v>
      </c>
      <c r="J21" s="1011">
        <v>50.157398121980158</v>
      </c>
      <c r="K21" s="784"/>
      <c r="L21" s="379"/>
    </row>
    <row r="22" spans="1:12" s="381" customFormat="1" ht="18" customHeight="1" x14ac:dyDescent="0.2">
      <c r="A22" s="379"/>
      <c r="B22" s="510"/>
      <c r="C22" s="792"/>
      <c r="D22" s="798" t="s">
        <v>468</v>
      </c>
      <c r="E22" s="785"/>
      <c r="F22" s="1008">
        <v>878</v>
      </c>
      <c r="G22" s="1009">
        <v>15.729129344321032</v>
      </c>
      <c r="H22" s="1010">
        <v>19368</v>
      </c>
      <c r="I22" s="1011">
        <v>32.20003657583667</v>
      </c>
      <c r="J22" s="1011">
        <v>29.584365964477566</v>
      </c>
      <c r="K22" s="784"/>
      <c r="L22" s="379"/>
    </row>
    <row r="23" spans="1:12" s="796" customFormat="1" ht="18" customHeight="1" x14ac:dyDescent="0.2">
      <c r="A23" s="793"/>
      <c r="B23" s="794"/>
      <c r="C23" s="782" t="s">
        <v>469</v>
      </c>
      <c r="D23" s="785"/>
      <c r="E23" s="785"/>
      <c r="F23" s="1012">
        <v>100</v>
      </c>
      <c r="G23" s="1013">
        <v>51.813471502590666</v>
      </c>
      <c r="H23" s="1006">
        <v>5617</v>
      </c>
      <c r="I23" s="1007">
        <v>88.192808918197514</v>
      </c>
      <c r="J23" s="1007">
        <v>41.840840306213295</v>
      </c>
      <c r="K23" s="795"/>
      <c r="L23" s="793"/>
    </row>
    <row r="24" spans="1:12" s="796" customFormat="1" ht="18" customHeight="1" x14ac:dyDescent="0.2">
      <c r="A24" s="793"/>
      <c r="B24" s="794"/>
      <c r="C24" s="782" t="s">
        <v>362</v>
      </c>
      <c r="D24" s="785"/>
      <c r="E24" s="785"/>
      <c r="F24" s="1012">
        <v>304</v>
      </c>
      <c r="G24" s="1013">
        <v>47.723704866562009</v>
      </c>
      <c r="H24" s="1006">
        <v>13674</v>
      </c>
      <c r="I24" s="1007">
        <v>65.997393696606977</v>
      </c>
      <c r="J24" s="1007">
        <v>35.314904197747509</v>
      </c>
      <c r="K24" s="795"/>
      <c r="L24" s="793"/>
    </row>
    <row r="25" spans="1:12" s="796" customFormat="1" ht="18" customHeight="1" x14ac:dyDescent="0.2">
      <c r="A25" s="793"/>
      <c r="B25" s="794"/>
      <c r="C25" s="782" t="s">
        <v>363</v>
      </c>
      <c r="D25" s="785"/>
      <c r="E25" s="785"/>
      <c r="F25" s="1012">
        <v>3901</v>
      </c>
      <c r="G25" s="1013">
        <v>14.123311972774339</v>
      </c>
      <c r="H25" s="1006">
        <v>51584</v>
      </c>
      <c r="I25" s="1007">
        <v>25.774988507584993</v>
      </c>
      <c r="J25" s="1007">
        <v>33.092199131513574</v>
      </c>
      <c r="K25" s="795"/>
      <c r="L25" s="793"/>
    </row>
    <row r="26" spans="1:12" s="796" customFormat="1" ht="18" customHeight="1" x14ac:dyDescent="0.2">
      <c r="A26" s="793"/>
      <c r="B26" s="794"/>
      <c r="C26" s="799" t="s">
        <v>364</v>
      </c>
      <c r="D26" s="798"/>
      <c r="E26" s="798"/>
      <c r="F26" s="1012">
        <v>11868</v>
      </c>
      <c r="G26" s="1013">
        <v>15.992884864165587</v>
      </c>
      <c r="H26" s="1006">
        <v>201903</v>
      </c>
      <c r="I26" s="1007">
        <v>39.194994632391619</v>
      </c>
      <c r="J26" s="1007">
        <v>30.496718721365976</v>
      </c>
      <c r="K26" s="795"/>
      <c r="L26" s="793"/>
    </row>
    <row r="27" spans="1:12" s="796" customFormat="1" ht="22.5" customHeight="1" x14ac:dyDescent="0.2">
      <c r="A27" s="793"/>
      <c r="B27" s="794"/>
      <c r="C27" s="797"/>
      <c r="D27" s="798" t="s">
        <v>470</v>
      </c>
      <c r="E27" s="798"/>
      <c r="F27" s="1014">
        <v>1974</v>
      </c>
      <c r="G27" s="1015">
        <v>16.575699051137796</v>
      </c>
      <c r="H27" s="1010">
        <v>16582</v>
      </c>
      <c r="I27" s="1011">
        <v>25.563469305953813</v>
      </c>
      <c r="J27" s="1011">
        <v>30.973947654082707</v>
      </c>
      <c r="K27" s="795"/>
      <c r="L27" s="793"/>
    </row>
    <row r="28" spans="1:12" s="796" customFormat="1" ht="17.25" customHeight="1" x14ac:dyDescent="0.2">
      <c r="A28" s="793"/>
      <c r="B28" s="794"/>
      <c r="C28" s="797"/>
      <c r="D28" s="798" t="s">
        <v>471</v>
      </c>
      <c r="E28" s="798"/>
      <c r="F28" s="1014">
        <v>3952</v>
      </c>
      <c r="G28" s="1015">
        <v>18.648546621366556</v>
      </c>
      <c r="H28" s="1010">
        <v>51252</v>
      </c>
      <c r="I28" s="1011">
        <v>31.166311948920644</v>
      </c>
      <c r="J28" s="1011">
        <v>31.148072270350358</v>
      </c>
      <c r="K28" s="795"/>
      <c r="L28" s="793"/>
    </row>
    <row r="29" spans="1:12" s="796" customFormat="1" ht="17.25" customHeight="1" x14ac:dyDescent="0.2">
      <c r="A29" s="793"/>
      <c r="B29" s="794"/>
      <c r="C29" s="797"/>
      <c r="D29" s="798" t="s">
        <v>472</v>
      </c>
      <c r="E29" s="798"/>
      <c r="F29" s="1014">
        <v>5942</v>
      </c>
      <c r="G29" s="1015">
        <v>14.454959009414456</v>
      </c>
      <c r="H29" s="1010">
        <v>134069</v>
      </c>
      <c r="I29" s="1011">
        <v>46.9082715500803</v>
      </c>
      <c r="J29" s="1011">
        <v>30.188693881508463</v>
      </c>
      <c r="K29" s="795"/>
      <c r="L29" s="793"/>
    </row>
    <row r="30" spans="1:12" s="796" customFormat="1" ht="17.25" customHeight="1" x14ac:dyDescent="0.2">
      <c r="A30" s="793"/>
      <c r="B30" s="794"/>
      <c r="C30" s="799" t="s">
        <v>365</v>
      </c>
      <c r="D30" s="800"/>
      <c r="E30" s="800"/>
      <c r="F30" s="1012">
        <v>2029</v>
      </c>
      <c r="G30" s="1013">
        <v>19.083897667419112</v>
      </c>
      <c r="H30" s="1006">
        <v>61688</v>
      </c>
      <c r="I30" s="1007">
        <v>46.859712558111269</v>
      </c>
      <c r="J30" s="1007">
        <v>29.194786668395668</v>
      </c>
      <c r="K30" s="795"/>
      <c r="L30" s="793"/>
    </row>
    <row r="31" spans="1:12" s="796" customFormat="1" ht="17.25" customHeight="1" x14ac:dyDescent="0.2">
      <c r="A31" s="793"/>
      <c r="B31" s="794"/>
      <c r="C31" s="799" t="s">
        <v>366</v>
      </c>
      <c r="D31" s="786"/>
      <c r="E31" s="786"/>
      <c r="F31" s="1012">
        <v>3273</v>
      </c>
      <c r="G31" s="1013">
        <v>10.503176946280727</v>
      </c>
      <c r="H31" s="1006">
        <v>53902</v>
      </c>
      <c r="I31" s="1007">
        <v>28.414937584345481</v>
      </c>
      <c r="J31" s="1007">
        <v>34.43569811880824</v>
      </c>
      <c r="K31" s="795"/>
      <c r="L31" s="793"/>
    </row>
    <row r="32" spans="1:12" s="796" customFormat="1" ht="17.25" customHeight="1" x14ac:dyDescent="0.2">
      <c r="A32" s="793"/>
      <c r="B32" s="794"/>
      <c r="C32" s="799" t="s">
        <v>473</v>
      </c>
      <c r="D32" s="786"/>
      <c r="E32" s="786"/>
      <c r="F32" s="1012">
        <v>1110</v>
      </c>
      <c r="G32" s="1013">
        <v>23.937890877722666</v>
      </c>
      <c r="H32" s="1006">
        <v>36443</v>
      </c>
      <c r="I32" s="1007">
        <v>50.533862111043312</v>
      </c>
      <c r="J32" s="1007">
        <v>39.91479845237717</v>
      </c>
      <c r="K32" s="795"/>
      <c r="L32" s="793"/>
    </row>
    <row r="33" spans="1:31" s="796" customFormat="1" ht="17.25" customHeight="1" x14ac:dyDescent="0.2">
      <c r="A33" s="793"/>
      <c r="B33" s="794"/>
      <c r="C33" s="799" t="s">
        <v>367</v>
      </c>
      <c r="D33" s="801"/>
      <c r="E33" s="801"/>
      <c r="F33" s="1012">
        <v>1063</v>
      </c>
      <c r="G33" s="1013">
        <v>28.92517006802721</v>
      </c>
      <c r="H33" s="1006">
        <v>61641</v>
      </c>
      <c r="I33" s="1007">
        <v>75.524706862540896</v>
      </c>
      <c r="J33" s="1007">
        <v>30.898720007786945</v>
      </c>
      <c r="K33" s="795"/>
      <c r="L33" s="793">
        <v>607</v>
      </c>
    </row>
    <row r="34" spans="1:31" s="796" customFormat="1" ht="17.25" customHeight="1" x14ac:dyDescent="0.2">
      <c r="A34" s="793"/>
      <c r="B34" s="794"/>
      <c r="C34" s="799" t="s">
        <v>368</v>
      </c>
      <c r="D34" s="802"/>
      <c r="E34" s="802"/>
      <c r="F34" s="1012">
        <v>732</v>
      </c>
      <c r="G34" s="1013">
        <v>11.573122529644268</v>
      </c>
      <c r="H34" s="1006">
        <v>2585</v>
      </c>
      <c r="I34" s="1007">
        <v>12.744663018291181</v>
      </c>
      <c r="J34" s="1007">
        <v>30.394197292069666</v>
      </c>
      <c r="K34" s="795"/>
      <c r="L34" s="793"/>
    </row>
    <row r="35" spans="1:31" s="796" customFormat="1" ht="17.25" customHeight="1" x14ac:dyDescent="0.2">
      <c r="A35" s="793"/>
      <c r="B35" s="794"/>
      <c r="C35" s="782" t="s">
        <v>474</v>
      </c>
      <c r="D35" s="803"/>
      <c r="E35" s="803"/>
      <c r="F35" s="1012">
        <v>6162</v>
      </c>
      <c r="G35" s="1013">
        <v>28.759451134136093</v>
      </c>
      <c r="H35" s="1006">
        <v>52023</v>
      </c>
      <c r="I35" s="1007">
        <v>43.169748066518402</v>
      </c>
      <c r="J35" s="1007">
        <v>42.169213617054254</v>
      </c>
      <c r="K35" s="795"/>
      <c r="L35" s="793"/>
    </row>
    <row r="36" spans="1:31" s="796" customFormat="1" ht="17.25" customHeight="1" x14ac:dyDescent="0.2">
      <c r="A36" s="793"/>
      <c r="B36" s="794"/>
      <c r="C36" s="782" t="s">
        <v>475</v>
      </c>
      <c r="D36" s="787"/>
      <c r="E36" s="787"/>
      <c r="F36" s="1012">
        <v>1474</v>
      </c>
      <c r="G36" s="1013">
        <v>19.817155149233663</v>
      </c>
      <c r="H36" s="1006">
        <v>85665</v>
      </c>
      <c r="I36" s="1007">
        <v>35.214683575524639</v>
      </c>
      <c r="J36" s="1007">
        <v>25.784462732737907</v>
      </c>
      <c r="K36" s="795"/>
      <c r="L36" s="793"/>
    </row>
    <row r="37" spans="1:31" s="796" customFormat="1" ht="17.25" customHeight="1" x14ac:dyDescent="0.2">
      <c r="A37" s="793"/>
      <c r="B37" s="794"/>
      <c r="C37" s="782" t="s">
        <v>476</v>
      </c>
      <c r="D37" s="372"/>
      <c r="E37" s="787"/>
      <c r="F37" s="1012">
        <v>168</v>
      </c>
      <c r="G37" s="1013">
        <v>28.046744574290482</v>
      </c>
      <c r="H37" s="1006">
        <v>3469</v>
      </c>
      <c r="I37" s="1007">
        <v>31.819849568886443</v>
      </c>
      <c r="J37" s="1007">
        <v>58.146439896223654</v>
      </c>
      <c r="K37" s="795"/>
      <c r="L37" s="793"/>
      <c r="M37" s="1016"/>
      <c r="N37" s="1016"/>
      <c r="O37" s="1016"/>
      <c r="P37" s="1016"/>
      <c r="Q37" s="1016"/>
      <c r="R37" s="1016"/>
      <c r="S37" s="1016"/>
      <c r="T37" s="1016"/>
      <c r="U37" s="1016"/>
      <c r="V37" s="1016"/>
      <c r="W37" s="1016"/>
      <c r="X37" s="1016"/>
      <c r="Y37" s="1016"/>
      <c r="Z37" s="1016"/>
      <c r="AA37" s="1016"/>
      <c r="AB37" s="1016"/>
      <c r="AC37" s="1016"/>
      <c r="AD37" s="1016"/>
      <c r="AE37" s="1016"/>
    </row>
    <row r="38" spans="1:31" s="796" customFormat="1" ht="17.25" customHeight="1" x14ac:dyDescent="0.2">
      <c r="A38" s="793"/>
      <c r="B38" s="794"/>
      <c r="C38" s="799" t="s">
        <v>369</v>
      </c>
      <c r="D38" s="785"/>
      <c r="E38" s="785"/>
      <c r="F38" s="1012">
        <v>972</v>
      </c>
      <c r="G38" s="1013">
        <v>25.565491846396633</v>
      </c>
      <c r="H38" s="1006">
        <v>15727</v>
      </c>
      <c r="I38" s="1007">
        <v>30.138167602475903</v>
      </c>
      <c r="J38" s="1007">
        <v>30.443186876073167</v>
      </c>
      <c r="K38" s="795"/>
      <c r="L38" s="793"/>
      <c r="M38" s="1016"/>
      <c r="N38" s="1016"/>
      <c r="O38" s="1016"/>
      <c r="P38" s="1016"/>
      <c r="Q38" s="1016"/>
      <c r="R38" s="1016"/>
      <c r="S38" s="1016"/>
      <c r="T38" s="1016"/>
      <c r="U38" s="1016"/>
      <c r="V38" s="1016"/>
      <c r="W38" s="1016"/>
      <c r="X38" s="1016"/>
      <c r="Y38" s="1016"/>
      <c r="Z38" s="1016"/>
      <c r="AA38" s="1016"/>
      <c r="AB38" s="1016"/>
      <c r="AC38" s="1016"/>
      <c r="AD38" s="1016"/>
      <c r="AE38" s="1016"/>
    </row>
    <row r="39" spans="1:31" s="796" customFormat="1" ht="17.25" customHeight="1" x14ac:dyDescent="0.2">
      <c r="A39" s="793"/>
      <c r="B39" s="794"/>
      <c r="C39" s="799" t="s">
        <v>370</v>
      </c>
      <c r="D39" s="785"/>
      <c r="E39" s="785"/>
      <c r="F39" s="1012">
        <v>3706</v>
      </c>
      <c r="G39" s="1013">
        <v>25.062554946912829</v>
      </c>
      <c r="H39" s="1006">
        <v>82333</v>
      </c>
      <c r="I39" s="1007">
        <v>35.919081398494015</v>
      </c>
      <c r="J39" s="1007">
        <v>39.394179733521327</v>
      </c>
      <c r="K39" s="795"/>
      <c r="L39" s="793"/>
      <c r="M39" s="1016"/>
      <c r="N39" s="1016"/>
      <c r="O39" s="1016"/>
      <c r="P39" s="1016"/>
      <c r="Q39" s="1016"/>
      <c r="R39" s="1016"/>
      <c r="S39" s="1016"/>
      <c r="T39" s="1016"/>
      <c r="U39" s="1016"/>
      <c r="V39" s="1016"/>
      <c r="W39" s="1016"/>
      <c r="X39" s="1016"/>
      <c r="Y39" s="1016"/>
      <c r="Z39" s="1016"/>
      <c r="AA39" s="1016"/>
      <c r="AB39" s="1016"/>
      <c r="AC39" s="1016"/>
      <c r="AD39" s="1016"/>
      <c r="AE39" s="1016"/>
    </row>
    <row r="40" spans="1:31" s="796" customFormat="1" ht="17.25" customHeight="1" x14ac:dyDescent="0.2">
      <c r="A40" s="793"/>
      <c r="B40" s="794"/>
      <c r="C40" s="799" t="s">
        <v>477</v>
      </c>
      <c r="D40" s="783"/>
      <c r="E40" s="783"/>
      <c r="F40" s="1012">
        <v>419</v>
      </c>
      <c r="G40" s="1013">
        <v>13.573048266925818</v>
      </c>
      <c r="H40" s="1006">
        <v>4554</v>
      </c>
      <c r="I40" s="1007">
        <v>22.562425683709868</v>
      </c>
      <c r="J40" s="1007">
        <v>35.903820816864247</v>
      </c>
      <c r="K40" s="795"/>
      <c r="L40" s="793"/>
      <c r="M40" s="1016"/>
      <c r="N40" s="1016"/>
      <c r="O40" s="1016"/>
      <c r="P40" s="1016"/>
      <c r="Q40" s="1016"/>
      <c r="R40" s="1016"/>
      <c r="S40" s="1016"/>
      <c r="T40" s="1016"/>
      <c r="U40" s="1016"/>
      <c r="V40" s="1016"/>
      <c r="W40" s="1016"/>
      <c r="X40" s="1016"/>
      <c r="Y40" s="1016"/>
      <c r="Z40" s="1016"/>
      <c r="AA40" s="1016"/>
      <c r="AB40" s="1016"/>
      <c r="AC40" s="1016"/>
      <c r="AD40" s="1016"/>
      <c r="AE40" s="1016"/>
    </row>
    <row r="41" spans="1:31" s="796" customFormat="1" ht="17.25" customHeight="1" x14ac:dyDescent="0.2">
      <c r="A41" s="793"/>
      <c r="B41" s="794"/>
      <c r="C41" s="799" t="s">
        <v>371</v>
      </c>
      <c r="D41" s="783"/>
      <c r="E41" s="783"/>
      <c r="F41" s="1012">
        <v>2068</v>
      </c>
      <c r="G41" s="1013">
        <v>15.415579575102498</v>
      </c>
      <c r="H41" s="1006">
        <v>17610</v>
      </c>
      <c r="I41" s="1007">
        <v>24.779433492338214</v>
      </c>
      <c r="J41" s="1007">
        <v>32.572288472458702</v>
      </c>
      <c r="K41" s="795"/>
      <c r="L41" s="793"/>
      <c r="M41" s="1016"/>
      <c r="N41" s="1016"/>
      <c r="O41" s="1016"/>
      <c r="P41" s="1016"/>
      <c r="Q41" s="1016"/>
      <c r="R41" s="1016"/>
      <c r="S41" s="1016"/>
      <c r="T41" s="1016"/>
      <c r="U41" s="1016"/>
      <c r="V41" s="1016"/>
      <c r="W41" s="1016"/>
      <c r="X41" s="1016"/>
      <c r="Y41" s="1016"/>
      <c r="Z41" s="1016"/>
      <c r="AA41" s="1016"/>
      <c r="AB41" s="1016"/>
      <c r="AC41" s="1016"/>
      <c r="AD41" s="1016"/>
      <c r="AE41" s="1016"/>
    </row>
    <row r="42" spans="1:31" s="524" customFormat="1" ht="17.25" customHeight="1" x14ac:dyDescent="0.2">
      <c r="A42" s="793"/>
      <c r="B42" s="794"/>
      <c r="C42" s="799" t="s">
        <v>407</v>
      </c>
      <c r="D42" s="783"/>
      <c r="E42" s="783"/>
      <c r="F42" s="1017">
        <v>8</v>
      </c>
      <c r="G42" s="1013">
        <v>53.333333333333336</v>
      </c>
      <c r="H42" s="1006">
        <v>3</v>
      </c>
      <c r="I42" s="1007">
        <v>3.225806451612903</v>
      </c>
      <c r="J42" s="1007">
        <v>166.66666666666666</v>
      </c>
      <c r="K42" s="795"/>
      <c r="L42" s="793"/>
      <c r="M42" s="1018"/>
      <c r="N42" s="1018"/>
      <c r="O42" s="1018"/>
      <c r="P42" s="1018"/>
      <c r="Q42" s="1018"/>
      <c r="R42" s="1018"/>
      <c r="S42" s="1018"/>
      <c r="T42" s="1018"/>
      <c r="U42" s="1018"/>
      <c r="V42" s="1018"/>
      <c r="W42" s="1018"/>
      <c r="X42" s="1018"/>
      <c r="Y42" s="1018"/>
      <c r="Z42" s="1018"/>
      <c r="AA42" s="1018"/>
      <c r="AB42" s="1018"/>
      <c r="AC42" s="1018"/>
      <c r="AD42" s="1018"/>
      <c r="AE42" s="1018"/>
    </row>
    <row r="43" spans="1:31" s="402" customFormat="1" ht="13.5" customHeight="1" x14ac:dyDescent="0.2">
      <c r="A43" s="522"/>
      <c r="B43" s="523"/>
      <c r="C43" s="533" t="s">
        <v>491</v>
      </c>
      <c r="D43" s="534"/>
      <c r="E43" s="534"/>
      <c r="F43" s="1019"/>
      <c r="G43" s="1019"/>
      <c r="H43" s="1019"/>
      <c r="I43" s="1019"/>
      <c r="J43" s="1020"/>
      <c r="K43" s="1021"/>
      <c r="L43" s="522"/>
      <c r="M43" s="528"/>
      <c r="N43" s="528"/>
      <c r="O43" s="528"/>
      <c r="P43" s="528"/>
      <c r="Q43" s="528"/>
      <c r="R43" s="528"/>
      <c r="S43" s="528"/>
      <c r="T43" s="528"/>
      <c r="U43" s="528"/>
      <c r="V43" s="528"/>
      <c r="W43" s="528"/>
      <c r="X43" s="528"/>
      <c r="Y43" s="528"/>
      <c r="Z43" s="528"/>
      <c r="AA43" s="528"/>
      <c r="AB43" s="528"/>
      <c r="AC43" s="528"/>
      <c r="AD43" s="528"/>
      <c r="AE43" s="528"/>
    </row>
    <row r="44" spans="1:31" ht="39" customHeight="1" x14ac:dyDescent="0.2">
      <c r="A44" s="367"/>
      <c r="B44" s="435"/>
      <c r="C44" s="1555" t="s">
        <v>478</v>
      </c>
      <c r="D44" s="1555"/>
      <c r="E44" s="1555"/>
      <c r="F44" s="1555"/>
      <c r="G44" s="1555"/>
      <c r="H44" s="1555"/>
      <c r="I44" s="1555"/>
      <c r="J44" s="1555"/>
      <c r="K44" s="1555"/>
      <c r="L44" s="133"/>
      <c r="M44" s="134"/>
      <c r="N44" s="134"/>
      <c r="O44" s="134"/>
      <c r="P44" s="134"/>
      <c r="Q44" s="134"/>
      <c r="R44" s="134"/>
      <c r="S44" s="1022"/>
      <c r="T44" s="397"/>
      <c r="U44" s="397"/>
      <c r="V44" s="397"/>
      <c r="W44" s="1023"/>
      <c r="X44" s="397"/>
      <c r="Y44" s="397"/>
      <c r="Z44" s="397"/>
      <c r="AA44" s="397"/>
      <c r="AB44" s="397"/>
      <c r="AC44" s="397"/>
      <c r="AD44" s="397"/>
      <c r="AE44" s="397"/>
    </row>
    <row r="45" spans="1:31" s="402" customFormat="1" ht="13.5" customHeight="1" x14ac:dyDescent="0.2">
      <c r="A45" s="398"/>
      <c r="B45" s="527">
        <v>12</v>
      </c>
      <c r="C45" s="1563">
        <v>42644</v>
      </c>
      <c r="D45" s="1563"/>
      <c r="E45" s="991"/>
      <c r="F45" s="133"/>
      <c r="G45" s="133"/>
      <c r="H45" s="133"/>
      <c r="I45" s="133"/>
      <c r="J45" s="133"/>
      <c r="K45" s="526"/>
      <c r="L45" s="398"/>
      <c r="M45" s="528"/>
      <c r="N45" s="528"/>
      <c r="O45" s="528"/>
      <c r="P45" s="528"/>
      <c r="Q45" s="528"/>
      <c r="R45" s="528"/>
      <c r="S45" s="528"/>
      <c r="T45" s="528"/>
      <c r="U45" s="528"/>
      <c r="V45" s="528"/>
      <c r="W45" s="528"/>
      <c r="X45" s="528"/>
      <c r="Y45" s="528"/>
      <c r="Z45" s="528"/>
      <c r="AA45" s="528"/>
      <c r="AB45" s="528"/>
      <c r="AC45" s="528"/>
      <c r="AD45" s="528"/>
      <c r="AE45" s="528"/>
    </row>
    <row r="46" spans="1:31" x14ac:dyDescent="0.2">
      <c r="A46" s="528"/>
      <c r="B46" s="529"/>
      <c r="C46" s="530"/>
      <c r="D46" s="134"/>
      <c r="E46" s="134"/>
      <c r="F46" s="134"/>
      <c r="G46" s="134"/>
      <c r="H46" s="134"/>
      <c r="I46" s="134"/>
      <c r="J46" s="134"/>
      <c r="K46" s="531"/>
      <c r="L46" s="528"/>
      <c r="M46" s="1024"/>
      <c r="N46" s="397"/>
      <c r="O46" s="397"/>
      <c r="P46" s="397"/>
      <c r="Q46" s="397"/>
      <c r="R46" s="397"/>
      <c r="S46" s="397"/>
      <c r="T46" s="397"/>
      <c r="U46" s="397"/>
      <c r="V46" s="397"/>
      <c r="W46" s="397"/>
      <c r="X46" s="397"/>
      <c r="Y46" s="397"/>
      <c r="Z46" s="397"/>
      <c r="AA46" s="397"/>
      <c r="AB46" s="397"/>
      <c r="AC46" s="397"/>
      <c r="AD46" s="397"/>
      <c r="AE46" s="397"/>
    </row>
    <row r="47" spans="1:31" x14ac:dyDescent="0.2">
      <c r="A47" s="397"/>
      <c r="B47" s="397"/>
      <c r="C47" s="397"/>
      <c r="D47" s="397"/>
      <c r="E47" s="397"/>
      <c r="F47" s="1025"/>
      <c r="G47" s="1025"/>
      <c r="H47" s="1025"/>
      <c r="I47" s="1025"/>
      <c r="J47" s="1026"/>
      <c r="K47" s="1024"/>
      <c r="L47" s="1027"/>
      <c r="M47" s="1024"/>
      <c r="N47" s="397"/>
      <c r="O47" s="397"/>
      <c r="P47" s="397"/>
      <c r="Q47" s="397"/>
      <c r="R47" s="397"/>
      <c r="S47" s="397"/>
      <c r="T47" s="397"/>
      <c r="U47" s="397"/>
      <c r="V47" s="397"/>
      <c r="W47" s="397"/>
      <c r="X47" s="397"/>
      <c r="Y47" s="397"/>
      <c r="Z47" s="397"/>
      <c r="AA47" s="397"/>
      <c r="AB47" s="397"/>
      <c r="AC47" s="397"/>
      <c r="AD47" s="397"/>
      <c r="AE47" s="397"/>
    </row>
    <row r="48" spans="1:31" x14ac:dyDescent="0.2">
      <c r="J48" s="1024"/>
      <c r="K48" s="1024"/>
      <c r="L48" s="1024"/>
      <c r="M48" s="1024"/>
      <c r="N48" s="1028"/>
      <c r="O48" s="397"/>
      <c r="P48" s="397"/>
      <c r="Q48" s="397"/>
      <c r="R48" s="397"/>
      <c r="S48" s="397"/>
      <c r="T48" s="397"/>
      <c r="U48" s="397"/>
      <c r="V48" s="397"/>
      <c r="W48" s="397"/>
      <c r="X48" s="397"/>
      <c r="Y48" s="397"/>
      <c r="Z48" s="397"/>
      <c r="AA48" s="397"/>
      <c r="AB48" s="397"/>
      <c r="AC48" s="397"/>
      <c r="AD48" s="397"/>
      <c r="AE48" s="397"/>
    </row>
    <row r="49" spans="7:31" x14ac:dyDescent="0.2">
      <c r="J49" s="1024"/>
      <c r="K49" s="1024"/>
      <c r="L49" s="1024"/>
      <c r="M49" s="1024"/>
      <c r="N49" s="397"/>
      <c r="O49" s="397"/>
      <c r="P49" s="397"/>
      <c r="Q49" s="397"/>
      <c r="R49" s="397"/>
      <c r="S49" s="397"/>
      <c r="T49" s="397"/>
      <c r="U49" s="397"/>
      <c r="V49" s="397"/>
      <c r="W49" s="397"/>
      <c r="X49" s="397"/>
      <c r="Y49" s="397"/>
      <c r="Z49" s="397"/>
      <c r="AA49" s="397"/>
      <c r="AB49" s="397"/>
      <c r="AC49" s="397"/>
      <c r="AD49" s="397"/>
      <c r="AE49" s="397"/>
    </row>
    <row r="50" spans="7:31" x14ac:dyDescent="0.2">
      <c r="J50" s="1024"/>
      <c r="K50" s="1024"/>
      <c r="L50" s="1024"/>
      <c r="M50" s="1024"/>
      <c r="N50" s="397"/>
      <c r="O50" s="397"/>
      <c r="P50" s="397"/>
      <c r="Q50" s="397"/>
      <c r="R50" s="397"/>
      <c r="S50" s="397"/>
      <c r="T50" s="397"/>
      <c r="U50" s="397"/>
      <c r="V50" s="397"/>
      <c r="W50" s="397"/>
      <c r="X50" s="397"/>
      <c r="Y50" s="397"/>
      <c r="Z50" s="397"/>
      <c r="AA50" s="397"/>
      <c r="AB50" s="397"/>
      <c r="AC50" s="397"/>
      <c r="AD50" s="397"/>
      <c r="AE50" s="397"/>
    </row>
    <row r="51" spans="7:31" x14ac:dyDescent="0.2">
      <c r="J51" s="1024"/>
      <c r="K51" s="1024"/>
      <c r="L51" s="1024"/>
      <c r="M51" s="1024"/>
      <c r="N51" s="397"/>
      <c r="O51" s="397"/>
      <c r="P51" s="397"/>
      <c r="Q51" s="397"/>
      <c r="R51" s="397"/>
      <c r="S51" s="397"/>
      <c r="T51" s="397"/>
      <c r="U51" s="397"/>
      <c r="V51" s="397"/>
      <c r="W51" s="397"/>
      <c r="X51" s="397"/>
      <c r="Y51" s="397"/>
      <c r="Z51" s="397"/>
      <c r="AA51" s="397"/>
      <c r="AB51" s="397"/>
      <c r="AC51" s="397"/>
      <c r="AD51" s="397"/>
      <c r="AE51" s="397"/>
    </row>
    <row r="52" spans="7:31" x14ac:dyDescent="0.2">
      <c r="J52" s="1024"/>
      <c r="K52" s="1024"/>
      <c r="L52" s="1024"/>
      <c r="M52" s="1024"/>
    </row>
    <row r="53" spans="7:31" x14ac:dyDescent="0.2">
      <c r="J53" s="1024"/>
      <c r="K53" s="1024"/>
      <c r="L53" s="1024"/>
      <c r="M53" s="1024"/>
    </row>
    <row r="54" spans="7:31" x14ac:dyDescent="0.2">
      <c r="J54" s="1029"/>
      <c r="K54" s="1024"/>
      <c r="L54" s="1024"/>
      <c r="M54" s="1024"/>
    </row>
    <row r="55" spans="7:31" x14ac:dyDescent="0.2">
      <c r="J55" s="1024"/>
      <c r="K55" s="1024"/>
      <c r="L55" s="1024"/>
      <c r="M55" s="1024"/>
    </row>
    <row r="56" spans="7:31" x14ac:dyDescent="0.2">
      <c r="J56" s="1024"/>
      <c r="K56" s="1024"/>
      <c r="L56" s="1024"/>
      <c r="M56" s="1024"/>
    </row>
    <row r="57" spans="7:31" x14ac:dyDescent="0.2">
      <c r="J57" s="1024"/>
      <c r="K57" s="1024"/>
      <c r="L57" s="1024"/>
      <c r="M57" s="1024"/>
    </row>
    <row r="58" spans="7:31" x14ac:dyDescent="0.2">
      <c r="J58" s="1024"/>
      <c r="K58" s="1024"/>
      <c r="L58" s="1024"/>
    </row>
    <row r="64" spans="7:31" x14ac:dyDescent="0.2">
      <c r="G64" s="377"/>
    </row>
  </sheetData>
  <mergeCells count="11">
    <mergeCell ref="C8:D8"/>
    <mergeCell ref="C44:K44"/>
    <mergeCell ref="C45:D45"/>
    <mergeCell ref="C1:D1"/>
    <mergeCell ref="J1:K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O87"/>
  <sheetViews>
    <sheetView showGridLines="0" zoomScaleNormal="100" workbookViewId="0"/>
  </sheetViews>
  <sheetFormatPr defaultRowHeight="12.75" x14ac:dyDescent="0.2"/>
  <cols>
    <col min="1" max="1" width="1" style="154" customWidth="1"/>
    <col min="2" max="2" width="2.42578125" style="154" customWidth="1"/>
    <col min="3" max="3" width="6.42578125" style="154" customWidth="1"/>
    <col min="4" max="4" width="19.42578125" style="154" customWidth="1"/>
    <col min="5" max="13" width="7.85546875" style="154" customWidth="1"/>
    <col min="14" max="14" width="2.5703125" style="154" customWidth="1"/>
    <col min="15" max="15" width="1" style="154" customWidth="1"/>
    <col min="16" max="16384" width="9.140625" style="154"/>
  </cols>
  <sheetData>
    <row r="1" spans="1:15" ht="13.5" customHeight="1" x14ac:dyDescent="0.2">
      <c r="A1" s="153"/>
      <c r="B1" s="1579" t="s">
        <v>389</v>
      </c>
      <c r="C1" s="1579"/>
      <c r="D1" s="1579"/>
      <c r="E1" s="1579"/>
      <c r="F1" s="210"/>
      <c r="G1" s="210"/>
      <c r="H1" s="210"/>
      <c r="I1" s="210"/>
      <c r="J1" s="210"/>
      <c r="K1" s="210"/>
      <c r="L1" s="210"/>
      <c r="M1" s="210"/>
      <c r="N1" s="210"/>
      <c r="O1" s="973"/>
    </row>
    <row r="2" spans="1:15" ht="6" customHeight="1" x14ac:dyDescent="0.2">
      <c r="A2" s="153"/>
      <c r="B2" s="151"/>
      <c r="C2" s="151"/>
      <c r="D2" s="151"/>
      <c r="E2" s="151"/>
      <c r="F2" s="151"/>
      <c r="G2" s="151"/>
      <c r="H2" s="151"/>
      <c r="I2" s="151"/>
      <c r="J2" s="151"/>
      <c r="K2" s="151"/>
      <c r="L2" s="151"/>
      <c r="M2" s="151"/>
      <c r="N2" s="211"/>
      <c r="O2" s="973"/>
    </row>
    <row r="3" spans="1:15" ht="11.25" customHeight="1" thickBot="1" x14ac:dyDescent="0.25">
      <c r="A3" s="153"/>
      <c r="B3" s="155"/>
      <c r="C3" s="155"/>
      <c r="D3" s="155"/>
      <c r="E3" s="155"/>
      <c r="F3" s="155"/>
      <c r="G3" s="155"/>
      <c r="H3" s="155"/>
      <c r="I3" s="155"/>
      <c r="J3" s="155"/>
      <c r="K3" s="155"/>
      <c r="L3" s="155"/>
      <c r="M3" s="1063" t="s">
        <v>70</v>
      </c>
      <c r="N3" s="212"/>
      <c r="O3" s="973"/>
    </row>
    <row r="4" spans="1:15" s="977" customFormat="1" ht="13.5" customHeight="1" thickBot="1" x14ac:dyDescent="0.25">
      <c r="A4" s="974"/>
      <c r="B4" s="975"/>
      <c r="C4" s="1061" t="s">
        <v>450</v>
      </c>
      <c r="D4" s="1062"/>
      <c r="E4" s="1062"/>
      <c r="F4" s="1062"/>
      <c r="G4" s="1062"/>
      <c r="H4" s="1062"/>
      <c r="I4" s="1062"/>
      <c r="J4" s="1062"/>
      <c r="K4" s="1062"/>
      <c r="L4" s="1062"/>
      <c r="M4" s="358"/>
      <c r="N4" s="212"/>
      <c r="O4" s="976"/>
    </row>
    <row r="5" spans="1:15" s="981" customFormat="1" ht="5.25" customHeight="1" x14ac:dyDescent="0.2">
      <c r="A5" s="978"/>
      <c r="B5" s="185"/>
      <c r="C5" s="979"/>
      <c r="D5" s="979"/>
      <c r="E5" s="979"/>
      <c r="F5" s="979"/>
      <c r="G5" s="979"/>
      <c r="H5" s="979"/>
      <c r="I5" s="979"/>
      <c r="J5" s="979"/>
      <c r="K5" s="979"/>
      <c r="L5" s="979"/>
      <c r="M5" s="979"/>
      <c r="N5" s="212"/>
      <c r="O5" s="980"/>
    </row>
    <row r="6" spans="1:15" s="981" customFormat="1" ht="13.5" customHeight="1" x14ac:dyDescent="0.2">
      <c r="A6" s="978"/>
      <c r="B6" s="185"/>
      <c r="C6" s="982"/>
      <c r="D6" s="982"/>
      <c r="E6" s="1032">
        <v>2006</v>
      </c>
      <c r="F6" s="1032">
        <v>2007</v>
      </c>
      <c r="G6" s="1032">
        <v>2008</v>
      </c>
      <c r="H6" s="1032">
        <v>2009</v>
      </c>
      <c r="I6" s="1032">
        <v>2010</v>
      </c>
      <c r="J6" s="1032">
        <v>2011</v>
      </c>
      <c r="K6" s="1032">
        <v>2012</v>
      </c>
      <c r="L6" s="1032">
        <v>2013</v>
      </c>
      <c r="M6" s="1032">
        <v>2014</v>
      </c>
      <c r="N6" s="212"/>
      <c r="O6" s="980"/>
    </row>
    <row r="7" spans="1:15" s="981" customFormat="1" ht="3" customHeight="1" x14ac:dyDescent="0.2">
      <c r="A7" s="978"/>
      <c r="B7" s="185"/>
      <c r="C7" s="982"/>
      <c r="D7" s="982"/>
      <c r="E7" s="1034"/>
      <c r="F7" s="1034"/>
      <c r="G7" s="1034"/>
      <c r="H7" s="1057"/>
      <c r="I7" s="1035"/>
      <c r="J7" s="1036"/>
      <c r="K7" s="1037"/>
      <c r="L7" s="1037"/>
      <c r="M7" s="1037"/>
      <c r="N7" s="212"/>
      <c r="O7" s="980"/>
    </row>
    <row r="8" spans="1:15" s="1043" customFormat="1" ht="11.25" customHeight="1" x14ac:dyDescent="0.2">
      <c r="A8" s="1038"/>
      <c r="B8" s="1039"/>
      <c r="C8" s="1064" t="s">
        <v>393</v>
      </c>
      <c r="D8" s="1065"/>
      <c r="E8" s="1066">
        <v>330967</v>
      </c>
      <c r="F8" s="1066">
        <v>341720</v>
      </c>
      <c r="G8" s="1066">
        <v>343663</v>
      </c>
      <c r="H8" s="1066">
        <v>336378</v>
      </c>
      <c r="I8" s="1066">
        <v>283311</v>
      </c>
      <c r="J8" s="1066">
        <v>281015</v>
      </c>
      <c r="K8" s="1066">
        <v>268026</v>
      </c>
      <c r="L8" s="1066">
        <v>265860</v>
      </c>
      <c r="M8" s="1058">
        <v>270181</v>
      </c>
      <c r="N8" s="1067"/>
      <c r="O8" s="1042"/>
    </row>
    <row r="9" spans="1:15" s="1043" customFormat="1" ht="11.25" customHeight="1" x14ac:dyDescent="0.2">
      <c r="A9" s="1038"/>
      <c r="B9" s="1039"/>
      <c r="C9" s="1064" t="s">
        <v>394</v>
      </c>
      <c r="D9" s="1065"/>
      <c r="E9" s="1066">
        <v>384854</v>
      </c>
      <c r="F9" s="1066">
        <v>397332</v>
      </c>
      <c r="G9" s="1066">
        <v>400210</v>
      </c>
      <c r="H9" s="1066">
        <v>390129</v>
      </c>
      <c r="I9" s="1066">
        <v>337570</v>
      </c>
      <c r="J9" s="1066">
        <v>334499</v>
      </c>
      <c r="K9" s="1066">
        <v>319177</v>
      </c>
      <c r="L9" s="1066">
        <v>315112</v>
      </c>
      <c r="M9" s="1058">
        <v>318886</v>
      </c>
      <c r="N9" s="983"/>
      <c r="O9" s="1042"/>
    </row>
    <row r="10" spans="1:15" s="1043" customFormat="1" ht="11.25" customHeight="1" x14ac:dyDescent="0.2">
      <c r="A10" s="1038"/>
      <c r="B10" s="1039"/>
      <c r="C10" s="1040" t="s">
        <v>488</v>
      </c>
      <c r="D10" s="1041"/>
      <c r="E10" s="1058">
        <v>2990993</v>
      </c>
      <c r="F10" s="1058">
        <v>3094177</v>
      </c>
      <c r="G10" s="1058">
        <v>3138017</v>
      </c>
      <c r="H10" s="1058">
        <v>2998781</v>
      </c>
      <c r="I10" s="1058">
        <v>2779077</v>
      </c>
      <c r="J10" s="1058">
        <v>2735237</v>
      </c>
      <c r="K10" s="1058">
        <v>2559732</v>
      </c>
      <c r="L10" s="1058">
        <v>2555676</v>
      </c>
      <c r="M10" s="1058">
        <v>2636881</v>
      </c>
      <c r="N10" s="983"/>
      <c r="O10" s="1042"/>
    </row>
    <row r="11" spans="1:15" s="1043" customFormat="1" ht="11.25" customHeight="1" x14ac:dyDescent="0.2">
      <c r="A11" s="1038"/>
      <c r="B11" s="1039"/>
      <c r="C11" s="1040" t="s">
        <v>546</v>
      </c>
      <c r="D11" s="1041"/>
      <c r="E11" s="1058">
        <v>2765576</v>
      </c>
      <c r="F11" s="1058">
        <v>2848902</v>
      </c>
      <c r="G11" s="1058">
        <v>2894365</v>
      </c>
      <c r="H11" s="1058">
        <v>2759400</v>
      </c>
      <c r="I11" s="1058">
        <v>2599509</v>
      </c>
      <c r="J11" s="1058">
        <v>2553741</v>
      </c>
      <c r="K11" s="1058">
        <v>2387386</v>
      </c>
      <c r="L11" s="1058">
        <v>2384121</v>
      </c>
      <c r="M11" s="1058">
        <v>2458163</v>
      </c>
      <c r="N11" s="983"/>
      <c r="O11" s="1042"/>
    </row>
    <row r="12" spans="1:15" s="1049" customFormat="1" ht="11.25" customHeight="1" x14ac:dyDescent="0.2">
      <c r="A12" s="1044"/>
      <c r="B12" s="1045"/>
      <c r="C12" s="1046" t="s">
        <v>489</v>
      </c>
      <c r="D12" s="1047"/>
      <c r="E12" s="1059"/>
      <c r="F12" s="1059"/>
      <c r="G12" s="1059"/>
      <c r="H12" s="1059"/>
      <c r="I12" s="1059"/>
      <c r="J12" s="1059"/>
      <c r="K12" s="1059"/>
      <c r="L12" s="1059"/>
      <c r="M12" s="1059"/>
      <c r="N12" s="1073"/>
      <c r="O12" s="1048"/>
    </row>
    <row r="13" spans="1:15" s="1049" customFormat="1" ht="11.25" customHeight="1" x14ac:dyDescent="0.2">
      <c r="A13" s="1044"/>
      <c r="B13" s="1045"/>
      <c r="D13" s="1046" t="s">
        <v>451</v>
      </c>
      <c r="E13" s="1059">
        <v>789.21641020299899</v>
      </c>
      <c r="F13" s="1059">
        <v>808.47849558853909</v>
      </c>
      <c r="G13" s="1059">
        <v>846.1337237422581</v>
      </c>
      <c r="H13" s="1059">
        <v>870.33975224698497</v>
      </c>
      <c r="I13" s="1059">
        <v>900.04</v>
      </c>
      <c r="J13" s="1059">
        <v>906.11</v>
      </c>
      <c r="K13" s="1059">
        <v>915.01</v>
      </c>
      <c r="L13" s="1059">
        <v>912.18</v>
      </c>
      <c r="M13" s="1059">
        <v>909.49</v>
      </c>
      <c r="N13" s="983"/>
      <c r="O13" s="1048"/>
    </row>
    <row r="14" spans="1:15" s="1049" customFormat="1" ht="11.25" customHeight="1" x14ac:dyDescent="0.2">
      <c r="A14" s="1044"/>
      <c r="B14" s="1045"/>
      <c r="C14" s="1074"/>
      <c r="D14" s="1046" t="s">
        <v>452</v>
      </c>
      <c r="E14" s="1059">
        <v>565</v>
      </c>
      <c r="F14" s="1059">
        <v>583.36</v>
      </c>
      <c r="G14" s="1059">
        <v>600</v>
      </c>
      <c r="H14" s="1059">
        <v>615.5</v>
      </c>
      <c r="I14" s="1059">
        <v>634</v>
      </c>
      <c r="J14" s="1059">
        <v>641.92999999999995</v>
      </c>
      <c r="K14" s="1059">
        <v>641.92999999999995</v>
      </c>
      <c r="L14" s="1059">
        <v>641.92999999999995</v>
      </c>
      <c r="M14" s="1059">
        <v>641.92999999999995</v>
      </c>
      <c r="N14" s="983"/>
      <c r="O14" s="1048"/>
    </row>
    <row r="15" spans="1:15" s="1049" customFormat="1" ht="11.25" customHeight="1" x14ac:dyDescent="0.2">
      <c r="A15" s="1044"/>
      <c r="B15" s="1045"/>
      <c r="C15" s="1046" t="s">
        <v>490</v>
      </c>
      <c r="D15" s="1047"/>
      <c r="E15" s="1059"/>
      <c r="F15" s="1059"/>
      <c r="G15" s="1059"/>
      <c r="H15" s="1059"/>
      <c r="I15" s="1059"/>
      <c r="J15" s="1059"/>
      <c r="K15" s="1059"/>
      <c r="L15" s="1059"/>
      <c r="M15" s="1059"/>
      <c r="N15" s="1073"/>
      <c r="O15" s="1048"/>
    </row>
    <row r="16" spans="1:15" s="1049" customFormat="1" ht="11.25" customHeight="1" x14ac:dyDescent="0.2">
      <c r="A16" s="1044"/>
      <c r="B16" s="1045"/>
      <c r="D16" s="1046" t="s">
        <v>453</v>
      </c>
      <c r="E16" s="1059">
        <v>935.96967052376601</v>
      </c>
      <c r="F16" s="1059">
        <v>965.24629620701603</v>
      </c>
      <c r="G16" s="1059">
        <v>1010.3760072203901</v>
      </c>
      <c r="H16" s="1059">
        <v>1036.4416794790202</v>
      </c>
      <c r="I16" s="1059">
        <v>1076.26</v>
      </c>
      <c r="J16" s="1059">
        <v>1084.55</v>
      </c>
      <c r="K16" s="1059">
        <v>1095.5899999999999</v>
      </c>
      <c r="L16" s="1059">
        <v>1093.82</v>
      </c>
      <c r="M16" s="1059">
        <v>1093.21</v>
      </c>
      <c r="N16" s="1073"/>
      <c r="O16" s="1048"/>
    </row>
    <row r="17" spans="1:15" s="1049" customFormat="1" ht="11.25" customHeight="1" x14ac:dyDescent="0.2">
      <c r="A17" s="1044"/>
      <c r="B17" s="1045"/>
      <c r="C17" s="1046"/>
      <c r="D17" s="1047" t="s">
        <v>454</v>
      </c>
      <c r="E17" s="1059">
        <v>667</v>
      </c>
      <c r="F17" s="1059">
        <v>693</v>
      </c>
      <c r="G17" s="1059">
        <v>721.82</v>
      </c>
      <c r="H17" s="1059">
        <v>740</v>
      </c>
      <c r="I17" s="1059">
        <v>768.375</v>
      </c>
      <c r="J17" s="1059">
        <v>776</v>
      </c>
      <c r="K17" s="1059">
        <v>783.62</v>
      </c>
      <c r="L17" s="1059">
        <v>785.45</v>
      </c>
      <c r="M17" s="1059">
        <v>786.99</v>
      </c>
      <c r="N17" s="1073"/>
      <c r="O17" s="1048"/>
    </row>
    <row r="18" spans="1:15" s="1049" customFormat="1" ht="11.25" customHeight="1" x14ac:dyDescent="0.2">
      <c r="A18" s="1044"/>
      <c r="B18" s="1045"/>
      <c r="C18" s="1046" t="s">
        <v>496</v>
      </c>
      <c r="D18" s="1047"/>
      <c r="E18" s="1058">
        <v>2093110</v>
      </c>
      <c r="F18" s="1058">
        <v>2153028</v>
      </c>
      <c r="G18" s="1058">
        <v>2171074</v>
      </c>
      <c r="H18" s="1058">
        <v>2082235</v>
      </c>
      <c r="I18" s="1058">
        <v>2073784</v>
      </c>
      <c r="J18" s="1058">
        <v>2038354</v>
      </c>
      <c r="K18" s="1058">
        <v>1910957</v>
      </c>
      <c r="L18" s="1058">
        <v>1890511</v>
      </c>
      <c r="M18" s="1058">
        <v>1928307</v>
      </c>
      <c r="N18" s="1073"/>
      <c r="O18" s="1048"/>
    </row>
    <row r="19" spans="1:15" s="1081" customFormat="1" ht="10.5" customHeight="1" thickBot="1" x14ac:dyDescent="0.25">
      <c r="A19" s="1075"/>
      <c r="B19" s="1076"/>
      <c r="C19" s="1077" t="s">
        <v>497</v>
      </c>
      <c r="D19" s="1078"/>
      <c r="E19" s="1079"/>
      <c r="F19" s="1079"/>
      <c r="G19" s="1079"/>
      <c r="H19" s="1079"/>
      <c r="I19" s="1079"/>
      <c r="J19" s="1079"/>
      <c r="K19" s="1079"/>
      <c r="L19" s="1079"/>
      <c r="M19" s="1079"/>
      <c r="N19" s="1080"/>
      <c r="O19" s="1079"/>
    </row>
    <row r="20" spans="1:15" s="183" customFormat="1" ht="13.5" customHeight="1" thickBot="1" x14ac:dyDescent="0.25">
      <c r="A20" s="182"/>
      <c r="B20" s="156"/>
      <c r="C20" s="1061" t="s">
        <v>654</v>
      </c>
      <c r="D20" s="1062"/>
      <c r="E20" s="1062"/>
      <c r="F20" s="1062"/>
      <c r="G20" s="1062"/>
      <c r="H20" s="1062"/>
      <c r="I20" s="1062"/>
      <c r="J20" s="1062"/>
      <c r="K20" s="1062"/>
      <c r="L20" s="1062"/>
      <c r="M20" s="358"/>
      <c r="N20" s="983"/>
      <c r="O20" s="984"/>
    </row>
    <row r="21" spans="1:15" s="183" customFormat="1" ht="5.25" customHeight="1" x14ac:dyDescent="0.2">
      <c r="A21" s="182"/>
      <c r="B21" s="156"/>
      <c r="C21" s="184"/>
      <c r="D21" s="184"/>
      <c r="E21" s="184"/>
      <c r="F21" s="184"/>
      <c r="G21" s="184"/>
      <c r="H21" s="184"/>
      <c r="I21" s="184"/>
      <c r="J21" s="184"/>
      <c r="K21" s="184"/>
      <c r="L21" s="184"/>
      <c r="M21" s="184"/>
      <c r="N21" s="983"/>
      <c r="O21" s="984"/>
    </row>
    <row r="22" spans="1:15" s="183" customFormat="1" ht="13.5" customHeight="1" x14ac:dyDescent="0.2">
      <c r="A22" s="182"/>
      <c r="B22" s="156"/>
      <c r="C22" s="1581">
        <v>2014</v>
      </c>
      <c r="D22" s="1582"/>
      <c r="E22" s="1032" t="s">
        <v>498</v>
      </c>
      <c r="F22" s="1032" t="s">
        <v>492</v>
      </c>
      <c r="G22" s="1082" t="s">
        <v>499</v>
      </c>
      <c r="H22" s="1581">
        <v>2014</v>
      </c>
      <c r="I22" s="1583"/>
      <c r="J22" s="1582"/>
      <c r="K22" s="1032" t="s">
        <v>498</v>
      </c>
      <c r="L22" s="1032" t="s">
        <v>492</v>
      </c>
      <c r="M22" s="1082" t="s">
        <v>499</v>
      </c>
      <c r="N22" s="983"/>
      <c r="O22" s="984"/>
    </row>
    <row r="23" spans="1:15" s="1085" customFormat="1" ht="14.25" customHeight="1" x14ac:dyDescent="0.2">
      <c r="A23" s="1083"/>
      <c r="B23" s="1086"/>
      <c r="C23" s="1046" t="s">
        <v>59</v>
      </c>
      <c r="D23" s="1125"/>
      <c r="E23" s="1106">
        <v>1139.7257040183599</v>
      </c>
      <c r="F23" s="1106">
        <v>1378.34136474456</v>
      </c>
      <c r="G23" s="1107">
        <v>614430</v>
      </c>
      <c r="H23" s="1335" t="s">
        <v>556</v>
      </c>
      <c r="I23" s="1108"/>
      <c r="J23" s="1287"/>
      <c r="K23" s="1106">
        <v>786.13311106252706</v>
      </c>
      <c r="L23" s="1106">
        <v>1016.3284794490601</v>
      </c>
      <c r="M23" s="1107">
        <v>18296</v>
      </c>
      <c r="N23" s="1073"/>
      <c r="O23" s="1084"/>
    </row>
    <row r="24" spans="1:15" s="1085" customFormat="1" ht="11.25" customHeight="1" x14ac:dyDescent="0.2">
      <c r="A24" s="1083"/>
      <c r="B24" s="1086"/>
      <c r="C24" s="1074" t="s">
        <v>671</v>
      </c>
      <c r="D24" s="1046"/>
      <c r="E24" s="1106">
        <v>1139.7257040183599</v>
      </c>
      <c r="F24" s="1106">
        <v>1378.34136474456</v>
      </c>
      <c r="G24" s="1107">
        <v>614430</v>
      </c>
      <c r="H24" s="1286" t="s">
        <v>557</v>
      </c>
      <c r="I24" s="1287"/>
      <c r="J24" s="1114"/>
      <c r="K24" s="1110">
        <v>797.04427707199</v>
      </c>
      <c r="L24" s="1110">
        <v>1038.3192075015102</v>
      </c>
      <c r="M24" s="1111">
        <v>1653</v>
      </c>
      <c r="N24" s="1073"/>
      <c r="O24" s="1084"/>
    </row>
    <row r="25" spans="1:15" s="1085" customFormat="1" ht="9.75" customHeight="1" x14ac:dyDescent="0.2">
      <c r="A25" s="1083"/>
      <c r="B25" s="1086"/>
      <c r="C25" s="1112" t="s">
        <v>555</v>
      </c>
      <c r="D25" s="1109"/>
      <c r="E25" s="1290">
        <v>977.27382692497508</v>
      </c>
      <c r="F25" s="1290">
        <v>1157.2228382067601</v>
      </c>
      <c r="G25" s="1291">
        <v>30403</v>
      </c>
      <c r="H25" s="1286" t="s">
        <v>559</v>
      </c>
      <c r="I25" s="1287"/>
      <c r="J25" s="1287"/>
      <c r="K25" s="1110">
        <v>667.90865710560593</v>
      </c>
      <c r="L25" s="1110">
        <v>806.36711864406811</v>
      </c>
      <c r="M25" s="1111">
        <v>767</v>
      </c>
      <c r="N25" s="1073"/>
      <c r="O25" s="1084"/>
    </row>
    <row r="26" spans="1:15" s="1085" customFormat="1" ht="9.75" customHeight="1" x14ac:dyDescent="0.2">
      <c r="A26" s="1083"/>
      <c r="B26" s="1086"/>
      <c r="C26" s="1112" t="s">
        <v>59</v>
      </c>
      <c r="D26" s="1109"/>
      <c r="E26" s="1290">
        <v>1272.7371315828302</v>
      </c>
      <c r="F26" s="1290">
        <v>1560.57481254559</v>
      </c>
      <c r="G26" s="1291">
        <v>264571</v>
      </c>
      <c r="H26" s="1286" t="s">
        <v>561</v>
      </c>
      <c r="I26" s="1287"/>
      <c r="J26" s="1287"/>
      <c r="K26" s="1110">
        <v>777.473102040816</v>
      </c>
      <c r="L26" s="1110">
        <v>937.26395918367302</v>
      </c>
      <c r="M26" s="1111">
        <v>245</v>
      </c>
      <c r="N26" s="1073"/>
      <c r="O26" s="1084"/>
    </row>
    <row r="27" spans="1:15" s="1090" customFormat="1" ht="9.75" customHeight="1" x14ac:dyDescent="0.2">
      <c r="A27" s="1088"/>
      <c r="B27" s="1089"/>
      <c r="C27" s="1112" t="s">
        <v>558</v>
      </c>
      <c r="D27" s="1109"/>
      <c r="E27" s="1290">
        <v>938.65231793724411</v>
      </c>
      <c r="F27" s="1290">
        <v>1128.30363033403</v>
      </c>
      <c r="G27" s="1291">
        <v>37542</v>
      </c>
      <c r="H27" s="1286" t="s">
        <v>563</v>
      </c>
      <c r="I27" s="1287"/>
      <c r="J27" s="1287"/>
      <c r="K27" s="1110">
        <v>622.77355102040804</v>
      </c>
      <c r="L27" s="1110">
        <v>741.76093877551</v>
      </c>
      <c r="M27" s="1111">
        <v>245</v>
      </c>
      <c r="N27" s="983"/>
      <c r="O27" s="1060"/>
    </row>
    <row r="28" spans="1:15" s="1096" customFormat="1" ht="9.75" customHeight="1" x14ac:dyDescent="0.2">
      <c r="A28" s="1091"/>
      <c r="B28" s="1092"/>
      <c r="C28" s="1112" t="s">
        <v>560</v>
      </c>
      <c r="D28" s="1109"/>
      <c r="E28" s="1290">
        <v>743.95165848375495</v>
      </c>
      <c r="F28" s="1290">
        <v>896.51342815884504</v>
      </c>
      <c r="G28" s="1291">
        <v>13850</v>
      </c>
      <c r="H28" s="1286" t="s">
        <v>55</v>
      </c>
      <c r="I28" s="1287"/>
      <c r="J28" s="1287"/>
      <c r="K28" s="1110">
        <v>813.80370892018811</v>
      </c>
      <c r="L28" s="1110">
        <v>995.26721663313197</v>
      </c>
      <c r="M28" s="1111">
        <v>5964</v>
      </c>
      <c r="N28" s="1094"/>
      <c r="O28" s="1095"/>
    </row>
    <row r="29" spans="1:15" s="1096" customFormat="1" ht="9.75" customHeight="1" x14ac:dyDescent="0.2">
      <c r="A29" s="1091"/>
      <c r="B29" s="1092"/>
      <c r="C29" s="1112" t="s">
        <v>562</v>
      </c>
      <c r="D29" s="1109"/>
      <c r="E29" s="1290">
        <v>1393.0693701368702</v>
      </c>
      <c r="F29" s="1290">
        <v>1673.9069327762102</v>
      </c>
      <c r="G29" s="1291">
        <v>67729</v>
      </c>
      <c r="H29" s="1286" t="s">
        <v>566</v>
      </c>
      <c r="I29" s="1287"/>
      <c r="J29" s="1287"/>
      <c r="K29" s="1110">
        <v>1001.2016907844602</v>
      </c>
      <c r="L29" s="1110">
        <v>1613.0300913937499</v>
      </c>
      <c r="M29" s="1111">
        <v>2626</v>
      </c>
      <c r="N29" s="1094"/>
      <c r="O29" s="1095"/>
    </row>
    <row r="30" spans="1:15" s="1096" customFormat="1" ht="9.75" customHeight="1" x14ac:dyDescent="0.2">
      <c r="A30" s="1091"/>
      <c r="B30" s="1092"/>
      <c r="C30" s="1112" t="s">
        <v>564</v>
      </c>
      <c r="D30" s="1109"/>
      <c r="E30" s="1290">
        <v>1011.7591036396101</v>
      </c>
      <c r="F30" s="1290">
        <v>1187.9119627011901</v>
      </c>
      <c r="G30" s="1291">
        <v>45417</v>
      </c>
      <c r="H30" s="1286" t="s">
        <v>568</v>
      </c>
      <c r="I30" s="1287"/>
      <c r="J30" s="1287"/>
      <c r="K30" s="1110">
        <v>761.93326704545507</v>
      </c>
      <c r="L30" s="1110">
        <v>921.12062500000002</v>
      </c>
      <c r="M30" s="1111">
        <v>352</v>
      </c>
      <c r="N30" s="1094"/>
      <c r="O30" s="1095"/>
    </row>
    <row r="31" spans="1:15" s="1096" customFormat="1" ht="9.75" customHeight="1" x14ac:dyDescent="0.2">
      <c r="A31" s="1091"/>
      <c r="B31" s="1092"/>
      <c r="C31" s="1112" t="s">
        <v>565</v>
      </c>
      <c r="D31" s="1109"/>
      <c r="E31" s="1290">
        <v>918.73487121574112</v>
      </c>
      <c r="F31" s="1290">
        <v>1113.1345610910801</v>
      </c>
      <c r="G31" s="1291">
        <v>23023</v>
      </c>
      <c r="H31" s="1286" t="s">
        <v>570</v>
      </c>
      <c r="I31" s="1287"/>
      <c r="J31" s="1287"/>
      <c r="K31" s="1110">
        <v>699.28280259951305</v>
      </c>
      <c r="L31" s="1110">
        <v>867.96557270511801</v>
      </c>
      <c r="M31" s="1111">
        <v>1231</v>
      </c>
      <c r="N31" s="1094"/>
      <c r="O31" s="1095"/>
    </row>
    <row r="32" spans="1:15" s="1096" customFormat="1" ht="9.75" customHeight="1" x14ac:dyDescent="0.2">
      <c r="A32" s="1091"/>
      <c r="B32" s="1092"/>
      <c r="C32" s="1112" t="s">
        <v>567</v>
      </c>
      <c r="D32" s="1109"/>
      <c r="E32" s="1290">
        <v>1110.2038340527201</v>
      </c>
      <c r="F32" s="1290">
        <v>1289.36849570149</v>
      </c>
      <c r="G32" s="1291">
        <v>28033</v>
      </c>
      <c r="H32" s="1286" t="s">
        <v>571</v>
      </c>
      <c r="I32" s="1285"/>
      <c r="J32" s="1287"/>
      <c r="K32" s="1110">
        <v>664.20522842639605</v>
      </c>
      <c r="L32" s="1110">
        <v>782.61451776649699</v>
      </c>
      <c r="M32" s="1111">
        <v>788</v>
      </c>
      <c r="N32" s="1094"/>
      <c r="O32" s="1095"/>
    </row>
    <row r="33" spans="1:15" s="1096" customFormat="1" ht="9.75" customHeight="1" x14ac:dyDescent="0.2">
      <c r="A33" s="1091"/>
      <c r="B33" s="1092"/>
      <c r="C33" s="1112" t="s">
        <v>569</v>
      </c>
      <c r="D33" s="1109"/>
      <c r="E33" s="1290">
        <v>769.85026827309207</v>
      </c>
      <c r="F33" s="1290">
        <v>915.73897269076303</v>
      </c>
      <c r="G33" s="1291">
        <v>12450</v>
      </c>
      <c r="H33" s="1286" t="s">
        <v>573</v>
      </c>
      <c r="I33" s="1287"/>
      <c r="J33" s="1285"/>
      <c r="K33" s="1110">
        <v>744.17545003103714</v>
      </c>
      <c r="L33" s="1110">
        <v>872.32461824953407</v>
      </c>
      <c r="M33" s="1111">
        <v>1611</v>
      </c>
      <c r="N33" s="1094"/>
      <c r="O33" s="1095"/>
    </row>
    <row r="34" spans="1:15" s="1096" customFormat="1" ht="9.75" customHeight="1" x14ac:dyDescent="0.2">
      <c r="A34" s="1091"/>
      <c r="B34" s="1092"/>
      <c r="C34" s="1112" t="s">
        <v>572</v>
      </c>
      <c r="D34" s="1109"/>
      <c r="E34" s="1290">
        <v>1272.7372013443301</v>
      </c>
      <c r="F34" s="1290">
        <v>1439.55539260617</v>
      </c>
      <c r="G34" s="1291">
        <v>3273</v>
      </c>
      <c r="H34" s="1286" t="s">
        <v>575</v>
      </c>
      <c r="I34" s="1287"/>
      <c r="J34" s="1287"/>
      <c r="K34" s="1110">
        <v>627.27278688524598</v>
      </c>
      <c r="L34" s="1110">
        <v>779.228237704918</v>
      </c>
      <c r="M34" s="1111">
        <v>732</v>
      </c>
      <c r="N34" s="1094"/>
      <c r="O34" s="1095"/>
    </row>
    <row r="35" spans="1:15" s="1096" customFormat="1" ht="9.75" customHeight="1" x14ac:dyDescent="0.2">
      <c r="A35" s="1091"/>
      <c r="B35" s="1092"/>
      <c r="C35" s="1112" t="s">
        <v>574</v>
      </c>
      <c r="D35" s="1109"/>
      <c r="E35" s="1290">
        <v>868.40429494643706</v>
      </c>
      <c r="F35" s="1290">
        <v>1025.3029576152801</v>
      </c>
      <c r="G35" s="1291">
        <v>17176</v>
      </c>
      <c r="H35" s="1286" t="s">
        <v>577</v>
      </c>
      <c r="I35" s="1287"/>
      <c r="J35" s="1287"/>
      <c r="K35" s="1110">
        <v>665.46908724832201</v>
      </c>
      <c r="L35" s="1110">
        <v>798.09233557047003</v>
      </c>
      <c r="M35" s="1111">
        <v>1490</v>
      </c>
      <c r="N35" s="1094"/>
      <c r="O35" s="1095"/>
    </row>
    <row r="36" spans="1:15" s="1096" customFormat="1" ht="9.75" customHeight="1" x14ac:dyDescent="0.2">
      <c r="A36" s="1091"/>
      <c r="B36" s="1092"/>
      <c r="C36" s="1112" t="s">
        <v>576</v>
      </c>
      <c r="D36" s="1109"/>
      <c r="E36" s="1290">
        <v>872.54289812194509</v>
      </c>
      <c r="F36" s="1290">
        <v>1080.73411628505</v>
      </c>
      <c r="G36" s="1291">
        <v>7774</v>
      </c>
      <c r="H36" s="1286" t="s">
        <v>579</v>
      </c>
      <c r="I36" s="1287"/>
      <c r="J36" s="1287"/>
      <c r="K36" s="1110">
        <v>718.85008445945903</v>
      </c>
      <c r="L36" s="1110">
        <v>849.15692567567612</v>
      </c>
      <c r="M36" s="1111">
        <v>592</v>
      </c>
      <c r="N36" s="1094"/>
      <c r="O36" s="1095"/>
    </row>
    <row r="37" spans="1:15" s="1096" customFormat="1" ht="9.75" customHeight="1" x14ac:dyDescent="0.2">
      <c r="A37" s="1091"/>
      <c r="B37" s="1092"/>
      <c r="C37" s="1112" t="s">
        <v>578</v>
      </c>
      <c r="D37" s="1109"/>
      <c r="E37" s="1290">
        <v>809.50370730603913</v>
      </c>
      <c r="F37" s="1290">
        <v>941.83111965618605</v>
      </c>
      <c r="G37" s="1291">
        <v>4421</v>
      </c>
      <c r="H37" s="1335" t="s">
        <v>581</v>
      </c>
      <c r="I37" s="1108"/>
      <c r="J37" s="1287"/>
      <c r="K37" s="1106">
        <v>802.5754191410731</v>
      </c>
      <c r="L37" s="1106">
        <v>966.16159857270304</v>
      </c>
      <c r="M37" s="1107">
        <v>39235</v>
      </c>
      <c r="N37" s="1094"/>
      <c r="O37" s="1095"/>
    </row>
    <row r="38" spans="1:15" s="1096" customFormat="1" ht="9.75" customHeight="1" x14ac:dyDescent="0.2">
      <c r="A38" s="1091"/>
      <c r="B38" s="1092"/>
      <c r="C38" s="1112" t="s">
        <v>580</v>
      </c>
      <c r="D38" s="1109"/>
      <c r="E38" s="1290">
        <v>804.06744447347808</v>
      </c>
      <c r="F38" s="1290">
        <v>970.11904233080702</v>
      </c>
      <c r="G38" s="1291">
        <v>7654</v>
      </c>
      <c r="H38" s="1286" t="s">
        <v>583</v>
      </c>
      <c r="I38" s="1108"/>
      <c r="J38" s="1114"/>
      <c r="K38" s="1110">
        <v>903.37629158512709</v>
      </c>
      <c r="L38" s="1110">
        <v>1113.7086692759301</v>
      </c>
      <c r="M38" s="1111">
        <v>5110</v>
      </c>
      <c r="N38" s="1094"/>
      <c r="O38" s="1095"/>
    </row>
    <row r="39" spans="1:15" s="1096" customFormat="1" ht="9.75" customHeight="1" x14ac:dyDescent="0.2">
      <c r="A39" s="1091"/>
      <c r="B39" s="1092"/>
      <c r="C39" s="1112" t="s">
        <v>582</v>
      </c>
      <c r="D39" s="1109"/>
      <c r="E39" s="1290">
        <v>1069.87779110572</v>
      </c>
      <c r="F39" s="1290">
        <v>1328.6531391565102</v>
      </c>
      <c r="G39" s="1291">
        <v>15673</v>
      </c>
      <c r="H39" s="1286" t="s">
        <v>585</v>
      </c>
      <c r="I39" s="1113"/>
      <c r="J39" s="1114"/>
      <c r="K39" s="1110">
        <v>735.34969760900105</v>
      </c>
      <c r="L39" s="1110">
        <v>886.28689873417704</v>
      </c>
      <c r="M39" s="1111">
        <v>2844</v>
      </c>
      <c r="N39" s="1094"/>
      <c r="O39" s="1095"/>
    </row>
    <row r="40" spans="1:15" s="1096" customFormat="1" ht="9.75" customHeight="1" x14ac:dyDescent="0.2">
      <c r="A40" s="1091"/>
      <c r="B40" s="1092"/>
      <c r="C40" s="1112" t="s">
        <v>584</v>
      </c>
      <c r="D40" s="1109"/>
      <c r="E40" s="1290">
        <v>979.93555633408107</v>
      </c>
      <c r="F40" s="1290">
        <v>1138.47257286996</v>
      </c>
      <c r="G40" s="1291">
        <v>14272</v>
      </c>
      <c r="H40" s="1286" t="s">
        <v>587</v>
      </c>
      <c r="I40" s="1108"/>
      <c r="J40" s="1115"/>
      <c r="K40" s="1110">
        <v>749.693914473684</v>
      </c>
      <c r="L40" s="1110">
        <v>903.78928728070207</v>
      </c>
      <c r="M40" s="1111">
        <v>912</v>
      </c>
      <c r="N40" s="1094"/>
      <c r="O40" s="1095"/>
    </row>
    <row r="41" spans="1:15" s="1096" customFormat="1" ht="9.75" customHeight="1" x14ac:dyDescent="0.2">
      <c r="A41" s="1091"/>
      <c r="B41" s="1092"/>
      <c r="C41" s="1112" t="s">
        <v>586</v>
      </c>
      <c r="D41" s="1109"/>
      <c r="E41" s="1290">
        <v>774.87929591836712</v>
      </c>
      <c r="F41" s="1290">
        <v>900.97495153061209</v>
      </c>
      <c r="G41" s="1291">
        <v>3920</v>
      </c>
      <c r="H41" s="1286" t="s">
        <v>588</v>
      </c>
      <c r="I41" s="1108"/>
      <c r="J41" s="1114"/>
      <c r="K41" s="1110">
        <v>825.52131107205605</v>
      </c>
      <c r="L41" s="1110">
        <v>987.45938488576405</v>
      </c>
      <c r="M41" s="1111">
        <v>5690</v>
      </c>
      <c r="N41" s="1094"/>
      <c r="O41" s="1095"/>
    </row>
    <row r="42" spans="1:15" s="1096" customFormat="1" ht="9.75" customHeight="1" x14ac:dyDescent="0.2">
      <c r="A42" s="1091"/>
      <c r="B42" s="1092"/>
      <c r="C42" s="1112" t="s">
        <v>58</v>
      </c>
      <c r="D42" s="1109"/>
      <c r="E42" s="1290">
        <v>970.91691924169504</v>
      </c>
      <c r="F42" s="1290">
        <v>1196.52470925851</v>
      </c>
      <c r="G42" s="1291">
        <v>17249</v>
      </c>
      <c r="H42" s="1286" t="s">
        <v>589</v>
      </c>
      <c r="I42" s="1108"/>
      <c r="J42" s="1114"/>
      <c r="K42" s="1110">
        <v>797.31862223886208</v>
      </c>
      <c r="L42" s="1110">
        <v>946.56450018719613</v>
      </c>
      <c r="M42" s="1111">
        <v>2671</v>
      </c>
      <c r="N42" s="1094"/>
      <c r="O42" s="1095"/>
    </row>
    <row r="43" spans="1:15" s="1096" customFormat="1" ht="9.75" customHeight="1" x14ac:dyDescent="0.2">
      <c r="A43" s="1091"/>
      <c r="B43" s="1092"/>
      <c r="C43" s="1046" t="s">
        <v>192</v>
      </c>
      <c r="D43" s="1109"/>
      <c r="E43" s="1106">
        <v>804.31748748722703</v>
      </c>
      <c r="F43" s="1106">
        <v>990.15106873798504</v>
      </c>
      <c r="G43" s="1107">
        <v>115482</v>
      </c>
      <c r="H43" s="1286" t="s">
        <v>591</v>
      </c>
      <c r="I43" s="1108"/>
      <c r="J43" s="1114"/>
      <c r="K43" s="1110">
        <v>750.71374461979906</v>
      </c>
      <c r="L43" s="1110">
        <v>876.02864418938304</v>
      </c>
      <c r="M43" s="1111">
        <v>1394</v>
      </c>
      <c r="N43" s="1094"/>
      <c r="O43" s="1095"/>
    </row>
    <row r="44" spans="1:15" s="1096" customFormat="1" ht="9.75" customHeight="1" x14ac:dyDescent="0.2">
      <c r="A44" s="1091"/>
      <c r="B44" s="1092"/>
      <c r="C44" s="1074" t="s">
        <v>590</v>
      </c>
      <c r="D44" s="1109"/>
      <c r="E44" s="1106">
        <v>893.32492957746513</v>
      </c>
      <c r="F44" s="1106">
        <v>1155.5845368823102</v>
      </c>
      <c r="G44" s="1107">
        <v>16756</v>
      </c>
      <c r="H44" s="1286" t="s">
        <v>593</v>
      </c>
      <c r="I44" s="1108"/>
      <c r="J44" s="1114"/>
      <c r="K44" s="1110">
        <v>804.9458041458181</v>
      </c>
      <c r="L44" s="1110">
        <v>954.13665117941412</v>
      </c>
      <c r="M44" s="1111">
        <v>2798</v>
      </c>
      <c r="N44" s="1094"/>
      <c r="O44" s="1095"/>
    </row>
    <row r="45" spans="1:15" s="1096" customFormat="1" ht="9.75" customHeight="1" x14ac:dyDescent="0.2">
      <c r="A45" s="1091"/>
      <c r="B45" s="1092"/>
      <c r="C45" s="1112" t="s">
        <v>592</v>
      </c>
      <c r="D45" s="1109"/>
      <c r="E45" s="1290">
        <v>686.73534304932707</v>
      </c>
      <c r="F45" s="1290">
        <v>850.550607623318</v>
      </c>
      <c r="G45" s="1291">
        <v>4460</v>
      </c>
      <c r="H45" s="1286" t="s">
        <v>595</v>
      </c>
      <c r="I45" s="1108"/>
      <c r="J45" s="1114"/>
      <c r="K45" s="1110">
        <v>692.30931335830201</v>
      </c>
      <c r="L45" s="1110">
        <v>809.45890137328308</v>
      </c>
      <c r="M45" s="1111">
        <v>801</v>
      </c>
      <c r="N45" s="1094"/>
      <c r="O45" s="1095"/>
    </row>
    <row r="46" spans="1:15" s="1096" customFormat="1" ht="9.75" customHeight="1" x14ac:dyDescent="0.2">
      <c r="A46" s="1091"/>
      <c r="B46" s="1092"/>
      <c r="C46" s="1112" t="s">
        <v>594</v>
      </c>
      <c r="D46" s="1109"/>
      <c r="E46" s="1290">
        <v>755.32336154776306</v>
      </c>
      <c r="F46" s="1290">
        <v>885.29809552599806</v>
      </c>
      <c r="G46" s="1291">
        <v>1654</v>
      </c>
      <c r="H46" s="1286" t="s">
        <v>597</v>
      </c>
      <c r="I46" s="1108"/>
      <c r="J46" s="1114"/>
      <c r="K46" s="1110">
        <v>767.21670260782309</v>
      </c>
      <c r="L46" s="1110">
        <v>920.18477683049105</v>
      </c>
      <c r="M46" s="1111">
        <v>3988</v>
      </c>
      <c r="N46" s="1094"/>
      <c r="O46" s="1095"/>
    </row>
    <row r="47" spans="1:15" s="1096" customFormat="1" ht="9.75" customHeight="1" x14ac:dyDescent="0.2">
      <c r="A47" s="1091"/>
      <c r="B47" s="1092"/>
      <c r="C47" s="1112" t="s">
        <v>596</v>
      </c>
      <c r="D47" s="1109"/>
      <c r="E47" s="1290">
        <v>731.68483852025804</v>
      </c>
      <c r="F47" s="1290">
        <v>891.20573693482106</v>
      </c>
      <c r="G47" s="1291">
        <v>1703</v>
      </c>
      <c r="H47" s="1286" t="s">
        <v>599</v>
      </c>
      <c r="I47" s="1108"/>
      <c r="J47" s="1114"/>
      <c r="K47" s="1110">
        <v>738.67177304964503</v>
      </c>
      <c r="L47" s="1110">
        <v>875.12337066069404</v>
      </c>
      <c r="M47" s="1111">
        <v>2679</v>
      </c>
      <c r="N47" s="1094"/>
      <c r="O47" s="1095"/>
    </row>
    <row r="48" spans="1:15" s="1096" customFormat="1" ht="9.75" customHeight="1" x14ac:dyDescent="0.2">
      <c r="A48" s="1093"/>
      <c r="B48" s="1097"/>
      <c r="C48" s="1112" t="s">
        <v>598</v>
      </c>
      <c r="D48" s="1109"/>
      <c r="E48" s="1290">
        <v>761.722815958816</v>
      </c>
      <c r="F48" s="1290">
        <v>929.21172458172509</v>
      </c>
      <c r="G48" s="1291">
        <v>3885</v>
      </c>
      <c r="H48" s="1286" t="s">
        <v>79</v>
      </c>
      <c r="I48" s="1113"/>
      <c r="J48" s="1114"/>
      <c r="K48" s="1110">
        <v>809.72642636258206</v>
      </c>
      <c r="L48" s="1110">
        <v>982.90861132586008</v>
      </c>
      <c r="M48" s="1111">
        <v>10348</v>
      </c>
      <c r="N48" s="1094"/>
      <c r="O48" s="1095"/>
    </row>
    <row r="49" spans="1:15" s="1096" customFormat="1" ht="9.75" customHeight="1" x14ac:dyDescent="0.2">
      <c r="A49" s="1093"/>
      <c r="B49" s="1097"/>
      <c r="C49" s="1112" t="s">
        <v>600</v>
      </c>
      <c r="D49" s="1116"/>
      <c r="E49" s="1290">
        <v>1276.4257281361299</v>
      </c>
      <c r="F49" s="1290">
        <v>1776.3207004353001</v>
      </c>
      <c r="G49" s="1291">
        <v>5054</v>
      </c>
      <c r="H49" s="1288" t="s">
        <v>193</v>
      </c>
      <c r="I49" s="1108"/>
      <c r="J49" s="1115"/>
      <c r="K49" s="1106">
        <v>780.52258650459305</v>
      </c>
      <c r="L49" s="1106">
        <v>927.57847468747798</v>
      </c>
      <c r="M49" s="1107">
        <v>86874</v>
      </c>
      <c r="N49" s="1094"/>
      <c r="O49" s="1095"/>
    </row>
    <row r="50" spans="1:15" s="1096" customFormat="1" ht="9.75" customHeight="1" x14ac:dyDescent="0.2">
      <c r="A50" s="1093"/>
      <c r="B50" s="1097"/>
      <c r="C50" s="1074" t="s">
        <v>601</v>
      </c>
      <c r="D50" s="1109"/>
      <c r="E50" s="1106">
        <v>754.22184279021303</v>
      </c>
      <c r="F50" s="1106">
        <v>897.83141137428402</v>
      </c>
      <c r="G50" s="1107">
        <v>15368</v>
      </c>
      <c r="H50" s="1335" t="s">
        <v>193</v>
      </c>
      <c r="I50" s="1108"/>
      <c r="J50" s="1115"/>
      <c r="K50" s="1106">
        <v>780.52258650459305</v>
      </c>
      <c r="L50" s="1106">
        <v>927.57847468747798</v>
      </c>
      <c r="M50" s="1107">
        <v>86874</v>
      </c>
      <c r="N50" s="1094"/>
      <c r="O50" s="1095"/>
    </row>
    <row r="51" spans="1:15" s="1096" customFormat="1" ht="9.75" customHeight="1" x14ac:dyDescent="0.2">
      <c r="A51" s="1093"/>
      <c r="B51" s="1097"/>
      <c r="C51" s="1112" t="s">
        <v>604</v>
      </c>
      <c r="D51" s="1109"/>
      <c r="E51" s="1290">
        <v>674.25312977099202</v>
      </c>
      <c r="F51" s="1290">
        <v>781.98974554707411</v>
      </c>
      <c r="G51" s="1291">
        <v>393</v>
      </c>
      <c r="H51" s="1286" t="s">
        <v>603</v>
      </c>
      <c r="I51" s="1287"/>
      <c r="J51" s="1114"/>
      <c r="K51" s="1110">
        <v>758.48942728442705</v>
      </c>
      <c r="L51" s="1110">
        <v>875.19602030602005</v>
      </c>
      <c r="M51" s="1111">
        <v>13986</v>
      </c>
      <c r="N51" s="1094"/>
      <c r="O51" s="1095"/>
    </row>
    <row r="52" spans="1:15" s="1096" customFormat="1" ht="9.75" customHeight="1" x14ac:dyDescent="0.2">
      <c r="A52" s="1093"/>
      <c r="B52" s="1097"/>
      <c r="C52" s="1112" t="s">
        <v>606</v>
      </c>
      <c r="D52" s="1109"/>
      <c r="E52" s="1290">
        <v>676.93732009925611</v>
      </c>
      <c r="F52" s="1290">
        <v>778.20496277915606</v>
      </c>
      <c r="G52" s="1291">
        <v>403</v>
      </c>
      <c r="H52" s="1286" t="s">
        <v>605</v>
      </c>
      <c r="I52" s="1287"/>
      <c r="J52" s="1287"/>
      <c r="K52" s="1110">
        <v>712.85806896551708</v>
      </c>
      <c r="L52" s="1110">
        <v>821.9716896551721</v>
      </c>
      <c r="M52" s="1111">
        <v>290</v>
      </c>
      <c r="N52" s="1094"/>
      <c r="O52" s="1095"/>
    </row>
    <row r="53" spans="1:15" s="1096" customFormat="1" ht="9.75" customHeight="1" x14ac:dyDescent="0.2">
      <c r="A53" s="1093"/>
      <c r="B53" s="1097"/>
      <c r="C53" s="1112" t="s">
        <v>608</v>
      </c>
      <c r="D53" s="1109"/>
      <c r="E53" s="1290">
        <v>678.71996103896106</v>
      </c>
      <c r="F53" s="1290">
        <v>848.91198701298708</v>
      </c>
      <c r="G53" s="1291">
        <v>770</v>
      </c>
      <c r="H53" s="1286" t="s">
        <v>607</v>
      </c>
      <c r="I53" s="1287"/>
      <c r="J53" s="1287"/>
      <c r="K53" s="1110">
        <v>676.01874403815611</v>
      </c>
      <c r="L53" s="1110">
        <v>796.08049284578703</v>
      </c>
      <c r="M53" s="1111">
        <v>629</v>
      </c>
      <c r="N53" s="1094"/>
      <c r="O53" s="1095"/>
    </row>
    <row r="54" spans="1:15" s="1096" customFormat="1" ht="9.75" customHeight="1" x14ac:dyDescent="0.2">
      <c r="A54" s="1093"/>
      <c r="B54" s="1097"/>
      <c r="C54" s="1112" t="s">
        <v>610</v>
      </c>
      <c r="D54" s="1109"/>
      <c r="E54" s="1290">
        <v>1031.1326495726501</v>
      </c>
      <c r="F54" s="1290">
        <v>1191.49459527401</v>
      </c>
      <c r="G54" s="1291">
        <v>1989</v>
      </c>
      <c r="H54" s="1286" t="s">
        <v>609</v>
      </c>
      <c r="I54" s="1287"/>
      <c r="J54" s="1287"/>
      <c r="K54" s="1110">
        <v>677.17508450704202</v>
      </c>
      <c r="L54" s="1110">
        <v>771.39747887323904</v>
      </c>
      <c r="M54" s="1111">
        <v>710</v>
      </c>
      <c r="N54" s="1094"/>
      <c r="O54" s="1095"/>
    </row>
    <row r="55" spans="1:15" s="1096" customFormat="1" ht="9.75" customHeight="1" x14ac:dyDescent="0.2">
      <c r="A55" s="1093"/>
      <c r="B55" s="1097"/>
      <c r="C55" s="1112" t="s">
        <v>611</v>
      </c>
      <c r="D55" s="1109"/>
      <c r="E55" s="1290">
        <v>667.57476086956501</v>
      </c>
      <c r="F55" s="1290">
        <v>783.06334782608701</v>
      </c>
      <c r="G55" s="1291">
        <v>460</v>
      </c>
      <c r="H55" s="1286" t="s">
        <v>74</v>
      </c>
      <c r="I55" s="1287"/>
      <c r="J55" s="1287"/>
      <c r="K55" s="1110">
        <v>852.78088031161508</v>
      </c>
      <c r="L55" s="1110">
        <v>1068.7424022662901</v>
      </c>
      <c r="M55" s="1111">
        <v>14120</v>
      </c>
      <c r="N55" s="1094"/>
      <c r="O55" s="1095"/>
    </row>
    <row r="56" spans="1:15" s="1096" customFormat="1" ht="9.75" customHeight="1" x14ac:dyDescent="0.2">
      <c r="A56" s="1093"/>
      <c r="B56" s="1097"/>
      <c r="C56" s="1112" t="s">
        <v>613</v>
      </c>
      <c r="D56" s="1109"/>
      <c r="E56" s="1290">
        <v>661.50349367088609</v>
      </c>
      <c r="F56" s="1290">
        <v>775.06506329113904</v>
      </c>
      <c r="G56" s="1291">
        <v>395</v>
      </c>
      <c r="H56" s="1286" t="s">
        <v>612</v>
      </c>
      <c r="I56" s="1287"/>
      <c r="J56" s="1287"/>
      <c r="K56" s="1110">
        <v>825.61212644889406</v>
      </c>
      <c r="L56" s="1110">
        <v>929.979557428872</v>
      </c>
      <c r="M56" s="1111">
        <v>4745</v>
      </c>
      <c r="N56" s="1094"/>
      <c r="O56" s="1095"/>
    </row>
    <row r="57" spans="1:15" s="1096" customFormat="1" ht="9.75" customHeight="1" x14ac:dyDescent="0.2">
      <c r="A57" s="1093"/>
      <c r="B57" s="1097"/>
      <c r="C57" s="1112" t="s">
        <v>615</v>
      </c>
      <c r="D57" s="1109"/>
      <c r="E57" s="1290">
        <v>710.09132877752506</v>
      </c>
      <c r="F57" s="1290">
        <v>842.21321184510305</v>
      </c>
      <c r="G57" s="1291">
        <v>2634</v>
      </c>
      <c r="H57" s="1286" t="s">
        <v>614</v>
      </c>
      <c r="I57" s="1287"/>
      <c r="J57" s="1287"/>
      <c r="K57" s="1110">
        <v>743.41423096930805</v>
      </c>
      <c r="L57" s="1110">
        <v>866.90677995491603</v>
      </c>
      <c r="M57" s="1111">
        <v>5767</v>
      </c>
      <c r="N57" s="1094"/>
      <c r="O57" s="1095"/>
    </row>
    <row r="58" spans="1:15" s="1096" customFormat="1" ht="9.75" customHeight="1" x14ac:dyDescent="0.2">
      <c r="A58" s="1093"/>
      <c r="B58" s="1097"/>
      <c r="C58" s="1112" t="s">
        <v>617</v>
      </c>
      <c r="D58" s="1109"/>
      <c r="E58" s="1290">
        <v>689.94618811881207</v>
      </c>
      <c r="F58" s="1290">
        <v>823.84316831683202</v>
      </c>
      <c r="G58" s="1291">
        <v>404</v>
      </c>
      <c r="H58" s="1286" t="s">
        <v>616</v>
      </c>
      <c r="I58" s="1287"/>
      <c r="J58" s="1287"/>
      <c r="K58" s="1110">
        <v>801.95736197035103</v>
      </c>
      <c r="L58" s="1110">
        <v>946.77159974320114</v>
      </c>
      <c r="M58" s="1111">
        <v>17134</v>
      </c>
      <c r="N58" s="1094"/>
      <c r="O58" s="1095"/>
    </row>
    <row r="59" spans="1:15" s="1096" customFormat="1" ht="9.75" customHeight="1" x14ac:dyDescent="0.2">
      <c r="A59" s="1093"/>
      <c r="B59" s="1097"/>
      <c r="C59" s="1112" t="s">
        <v>619</v>
      </c>
      <c r="D59" s="1109"/>
      <c r="E59" s="1290">
        <v>678.005</v>
      </c>
      <c r="F59" s="1290">
        <v>759.52180645161297</v>
      </c>
      <c r="G59" s="1291">
        <v>310</v>
      </c>
      <c r="H59" s="1286" t="s">
        <v>618</v>
      </c>
      <c r="I59" s="1285"/>
      <c r="J59" s="1287"/>
      <c r="K59" s="1110">
        <v>645.21452100840304</v>
      </c>
      <c r="L59" s="1110">
        <v>750.839260504202</v>
      </c>
      <c r="M59" s="1111">
        <v>595</v>
      </c>
      <c r="N59" s="1094"/>
      <c r="O59" s="1095"/>
    </row>
    <row r="60" spans="1:15" s="1168" customFormat="1" ht="9.75" customHeight="1" x14ac:dyDescent="0.2">
      <c r="A60" s="479"/>
      <c r="B60" s="1099"/>
      <c r="C60" s="1112" t="s">
        <v>621</v>
      </c>
      <c r="D60" s="1109"/>
      <c r="E60" s="1290">
        <v>620.45902912621409</v>
      </c>
      <c r="F60" s="1290">
        <v>693.00003236246005</v>
      </c>
      <c r="G60" s="1291">
        <v>309</v>
      </c>
      <c r="H60" s="1286" t="s">
        <v>620</v>
      </c>
      <c r="I60" s="1287"/>
      <c r="J60" s="1285"/>
      <c r="K60" s="1110">
        <v>734.36937788987007</v>
      </c>
      <c r="L60" s="1110">
        <v>884.69654897015607</v>
      </c>
      <c r="M60" s="1111">
        <v>4758</v>
      </c>
      <c r="N60" s="1094"/>
      <c r="O60" s="1095"/>
    </row>
    <row r="61" spans="1:15" s="1101" customFormat="1" ht="9.75" customHeight="1" x14ac:dyDescent="0.2">
      <c r="A61" s="1098"/>
      <c r="B61" s="1100"/>
      <c r="C61" s="1112" t="s">
        <v>623</v>
      </c>
      <c r="D61" s="1109"/>
      <c r="E61" s="1290">
        <v>741.12070815450602</v>
      </c>
      <c r="F61" s="1290">
        <v>922.84858369098708</v>
      </c>
      <c r="G61" s="1291">
        <v>466</v>
      </c>
      <c r="H61" s="1286" t="s">
        <v>622</v>
      </c>
      <c r="I61" s="1287"/>
      <c r="J61" s="1287"/>
      <c r="K61" s="1110">
        <v>784.41341686073599</v>
      </c>
      <c r="L61" s="1110">
        <v>939.32120819748513</v>
      </c>
      <c r="M61" s="1111">
        <v>10735</v>
      </c>
      <c r="N61" s="1094"/>
      <c r="O61" s="1095"/>
    </row>
    <row r="62" spans="1:15" s="1101" customFormat="1" ht="9.75" customHeight="1" x14ac:dyDescent="0.2">
      <c r="A62" s="1098"/>
      <c r="B62" s="1098"/>
      <c r="C62" s="1112" t="s">
        <v>625</v>
      </c>
      <c r="D62" s="1109"/>
      <c r="E62" s="1290">
        <v>645.11709956710013</v>
      </c>
      <c r="F62" s="1290">
        <v>785.59810966811006</v>
      </c>
      <c r="G62" s="1291">
        <v>693</v>
      </c>
      <c r="H62" s="1286" t="s">
        <v>624</v>
      </c>
      <c r="I62" s="1287"/>
      <c r="J62" s="1287"/>
      <c r="K62" s="1110">
        <v>722.07389770723103</v>
      </c>
      <c r="L62" s="1110">
        <v>844.19947971781312</v>
      </c>
      <c r="M62" s="1111">
        <v>1134</v>
      </c>
      <c r="N62" s="1094"/>
      <c r="O62" s="1095"/>
    </row>
    <row r="63" spans="1:15" s="1101" customFormat="1" ht="9.75" customHeight="1" x14ac:dyDescent="0.2">
      <c r="A63" s="1098"/>
      <c r="B63" s="1098"/>
      <c r="C63" s="1112" t="s">
        <v>627</v>
      </c>
      <c r="D63" s="1109"/>
      <c r="E63" s="1290">
        <v>740.99922264875204</v>
      </c>
      <c r="F63" s="1290">
        <v>888.19831573896408</v>
      </c>
      <c r="G63" s="1291">
        <v>2084</v>
      </c>
      <c r="H63" s="1286" t="s">
        <v>626</v>
      </c>
      <c r="I63" s="1287"/>
      <c r="J63" s="1287"/>
      <c r="K63" s="1110">
        <v>745.59638472032702</v>
      </c>
      <c r="L63" s="1110">
        <v>876.40221691678005</v>
      </c>
      <c r="M63" s="1111">
        <v>4398</v>
      </c>
      <c r="N63" s="1094"/>
      <c r="O63" s="1095"/>
    </row>
    <row r="64" spans="1:15" s="1101" customFormat="1" ht="9.75" customHeight="1" x14ac:dyDescent="0.2">
      <c r="A64" s="1098"/>
      <c r="B64" s="1098"/>
      <c r="C64" s="1112" t="s">
        <v>57</v>
      </c>
      <c r="D64" s="1109"/>
      <c r="E64" s="1290">
        <v>765.64213655091203</v>
      </c>
      <c r="F64" s="1290">
        <v>925.709758681577</v>
      </c>
      <c r="G64" s="1291">
        <v>3398</v>
      </c>
      <c r="H64" s="1286" t="s">
        <v>628</v>
      </c>
      <c r="I64" s="1287"/>
      <c r="J64" s="1287"/>
      <c r="K64" s="1110">
        <v>705.14841859257308</v>
      </c>
      <c r="L64" s="1110">
        <v>846.48663464035303</v>
      </c>
      <c r="M64" s="1111">
        <v>3851</v>
      </c>
      <c r="N64" s="1094"/>
      <c r="O64" s="1095"/>
    </row>
    <row r="65" spans="1:15" s="987" customFormat="1" ht="9.75" customHeight="1" x14ac:dyDescent="0.2">
      <c r="A65" s="985"/>
      <c r="B65" s="986"/>
      <c r="C65" s="1118" t="s">
        <v>554</v>
      </c>
      <c r="D65" s="1109"/>
      <c r="E65" s="1290">
        <v>639.14183333333301</v>
      </c>
      <c r="F65" s="1290">
        <v>780.58295454545498</v>
      </c>
      <c r="G65" s="1291">
        <v>660</v>
      </c>
      <c r="H65" s="1286" t="s">
        <v>629</v>
      </c>
      <c r="I65" s="1287"/>
      <c r="J65" s="1287"/>
      <c r="K65" s="1110">
        <v>754.099201557936</v>
      </c>
      <c r="L65" s="1110">
        <v>921.99314508276507</v>
      </c>
      <c r="M65" s="1111">
        <v>1027</v>
      </c>
      <c r="N65" s="983"/>
      <c r="O65" s="974"/>
    </row>
    <row r="66" spans="1:15" s="987" customFormat="1" ht="9.75" customHeight="1" x14ac:dyDescent="0.2">
      <c r="A66" s="985"/>
      <c r="B66" s="986"/>
      <c r="C66" s="1074" t="s">
        <v>630</v>
      </c>
      <c r="D66" s="1109"/>
      <c r="E66" s="1106">
        <v>791.90848027258301</v>
      </c>
      <c r="F66" s="1106">
        <v>955.65423432841612</v>
      </c>
      <c r="G66" s="1107">
        <v>25827</v>
      </c>
      <c r="H66" s="1286" t="s">
        <v>631</v>
      </c>
      <c r="I66" s="1108"/>
      <c r="J66" s="1287"/>
      <c r="K66" s="1110">
        <v>738.79229382303799</v>
      </c>
      <c r="L66" s="1110">
        <v>858.80990651085108</v>
      </c>
      <c r="M66" s="1111">
        <v>2995</v>
      </c>
      <c r="N66" s="983"/>
      <c r="O66" s="974"/>
    </row>
    <row r="67" spans="1:15" s="987" customFormat="1" ht="9.75" customHeight="1" x14ac:dyDescent="0.2">
      <c r="A67" s="985"/>
      <c r="B67" s="986"/>
      <c r="C67" s="1112" t="s">
        <v>632</v>
      </c>
      <c r="D67" s="1109"/>
      <c r="E67" s="1290">
        <v>684.49848948374813</v>
      </c>
      <c r="F67" s="1290">
        <v>825.10634799235208</v>
      </c>
      <c r="G67" s="1291">
        <v>523</v>
      </c>
      <c r="H67" s="1288" t="s">
        <v>672</v>
      </c>
      <c r="I67" s="1108"/>
      <c r="J67" s="1114"/>
      <c r="K67" s="1106">
        <v>866.76593033402798</v>
      </c>
      <c r="L67" s="1106">
        <v>1057.9791399621899</v>
      </c>
      <c r="M67" s="1107">
        <v>41254</v>
      </c>
      <c r="N67" s="983"/>
      <c r="O67" s="974"/>
    </row>
    <row r="68" spans="1:15" s="987" customFormat="1" ht="9.75" customHeight="1" x14ac:dyDescent="0.2">
      <c r="A68" s="985"/>
      <c r="B68" s="986"/>
      <c r="C68" s="1112" t="s">
        <v>633</v>
      </c>
      <c r="D68" s="1109"/>
      <c r="E68" s="1290">
        <v>742.54029761904803</v>
      </c>
      <c r="F68" s="1290">
        <v>861.53521825396808</v>
      </c>
      <c r="G68" s="1291">
        <v>1008</v>
      </c>
      <c r="H68" s="1335" t="s">
        <v>672</v>
      </c>
      <c r="I68" s="1108"/>
      <c r="J68" s="1114"/>
      <c r="K68" s="1106">
        <v>866.76593033402798</v>
      </c>
      <c r="L68" s="1106">
        <v>1057.9791399621899</v>
      </c>
      <c r="M68" s="1107">
        <v>41254</v>
      </c>
      <c r="N68" s="1117"/>
      <c r="O68" s="974"/>
    </row>
    <row r="69" spans="1:15" ht="9.75" customHeight="1" x14ac:dyDescent="0.2">
      <c r="A69" s="973"/>
      <c r="B69" s="973"/>
      <c r="C69" s="1112" t="s">
        <v>635</v>
      </c>
      <c r="D69" s="1109"/>
      <c r="E69" s="1290">
        <v>736.93515881708709</v>
      </c>
      <c r="F69" s="1290">
        <v>888.05645125958404</v>
      </c>
      <c r="G69" s="1291">
        <v>913</v>
      </c>
      <c r="H69" s="1286" t="s">
        <v>634</v>
      </c>
      <c r="I69" s="1287"/>
      <c r="J69" s="1114"/>
      <c r="K69" s="1110">
        <v>810.60252647503808</v>
      </c>
      <c r="L69" s="1110">
        <v>1139.66229954614</v>
      </c>
      <c r="M69" s="1111">
        <v>1322</v>
      </c>
      <c r="N69" s="983"/>
      <c r="O69" s="973"/>
    </row>
    <row r="70" spans="1:15" s="987" customFormat="1" ht="9.75" customHeight="1" x14ac:dyDescent="0.2">
      <c r="A70" s="985"/>
      <c r="B70" s="986"/>
      <c r="C70" s="1112" t="s">
        <v>637</v>
      </c>
      <c r="D70" s="1109"/>
      <c r="E70" s="1290">
        <v>717.46084922797513</v>
      </c>
      <c r="F70" s="1290">
        <v>869.93182561307901</v>
      </c>
      <c r="G70" s="1291">
        <v>2202</v>
      </c>
      <c r="H70" s="1286" t="s">
        <v>636</v>
      </c>
      <c r="I70" s="1287"/>
      <c r="J70" s="1287"/>
      <c r="K70" s="1110">
        <v>732.84728031418808</v>
      </c>
      <c r="L70" s="1110">
        <v>899.12440353461011</v>
      </c>
      <c r="M70" s="1111">
        <v>2037</v>
      </c>
      <c r="N70" s="983"/>
      <c r="O70" s="974"/>
    </row>
    <row r="71" spans="1:15" s="987" customFormat="1" ht="9.75" customHeight="1" x14ac:dyDescent="0.2">
      <c r="A71" s="985"/>
      <c r="B71" s="986"/>
      <c r="C71" s="1112" t="s">
        <v>56</v>
      </c>
      <c r="D71" s="1109"/>
      <c r="E71" s="1290">
        <v>855.87248015329908</v>
      </c>
      <c r="F71" s="1290">
        <v>1038.6206706816301</v>
      </c>
      <c r="G71" s="1291">
        <v>10959</v>
      </c>
      <c r="H71" s="1286" t="s">
        <v>638</v>
      </c>
      <c r="I71" s="1287"/>
      <c r="J71" s="1287"/>
      <c r="K71" s="1110">
        <v>905.65372327090404</v>
      </c>
      <c r="L71" s="1110">
        <v>1091.4761012387601</v>
      </c>
      <c r="M71" s="1111">
        <v>27124</v>
      </c>
      <c r="N71" s="983"/>
      <c r="O71" s="974"/>
    </row>
    <row r="72" spans="1:15" s="987" customFormat="1" ht="9.75" customHeight="1" x14ac:dyDescent="0.2">
      <c r="A72" s="985"/>
      <c r="B72" s="986"/>
      <c r="C72" s="1112" t="s">
        <v>640</v>
      </c>
      <c r="D72" s="1109"/>
      <c r="E72" s="1290">
        <v>741.00654559213012</v>
      </c>
      <c r="F72" s="1290">
        <v>891.10290957245616</v>
      </c>
      <c r="G72" s="1291">
        <v>2643</v>
      </c>
      <c r="H72" s="1286" t="s">
        <v>639</v>
      </c>
      <c r="I72" s="1287"/>
      <c r="J72" s="1287"/>
      <c r="K72" s="1110">
        <v>885.27435158501407</v>
      </c>
      <c r="L72" s="1110">
        <v>1055.0569068203699</v>
      </c>
      <c r="M72" s="1111">
        <v>2082</v>
      </c>
      <c r="N72" s="983"/>
      <c r="O72" s="974"/>
    </row>
    <row r="73" spans="1:15" s="987" customFormat="1" ht="9.75" customHeight="1" x14ac:dyDescent="0.2">
      <c r="A73" s="985"/>
      <c r="B73" s="986"/>
      <c r="C73" s="1112" t="s">
        <v>602</v>
      </c>
      <c r="E73" s="1290">
        <v>678.86104434906997</v>
      </c>
      <c r="F73" s="1290">
        <v>826.51512160228913</v>
      </c>
      <c r="G73" s="1291">
        <v>699</v>
      </c>
      <c r="H73" s="1286" t="s">
        <v>641</v>
      </c>
      <c r="I73" s="1287"/>
      <c r="J73" s="1287"/>
      <c r="K73" s="1110">
        <v>668.28701627486407</v>
      </c>
      <c r="L73" s="1110">
        <v>791.91403254972897</v>
      </c>
      <c r="M73" s="1111">
        <v>553</v>
      </c>
      <c r="N73" s="983"/>
      <c r="O73" s="974"/>
    </row>
    <row r="74" spans="1:15" s="987" customFormat="1" ht="9.75" customHeight="1" x14ac:dyDescent="0.2">
      <c r="A74" s="985"/>
      <c r="B74" s="986"/>
      <c r="C74" s="1112" t="s">
        <v>642</v>
      </c>
      <c r="D74" s="1109"/>
      <c r="E74" s="1290">
        <v>693.42963541666711</v>
      </c>
      <c r="F74" s="1290">
        <v>842.09505208333303</v>
      </c>
      <c r="G74" s="1291">
        <v>192</v>
      </c>
      <c r="H74" s="1286" t="s">
        <v>643</v>
      </c>
      <c r="I74" s="1287"/>
      <c r="J74" s="1287"/>
      <c r="K74" s="1110">
        <v>699.93597285067904</v>
      </c>
      <c r="L74" s="1110">
        <v>801.46660633484214</v>
      </c>
      <c r="M74" s="1111">
        <v>221</v>
      </c>
      <c r="N74" s="983"/>
      <c r="O74" s="974"/>
    </row>
    <row r="75" spans="1:15" s="987" customFormat="1" ht="9.75" customHeight="1" x14ac:dyDescent="0.2">
      <c r="A75" s="985"/>
      <c r="B75" s="986"/>
      <c r="C75" s="1112" t="s">
        <v>644</v>
      </c>
      <c r="D75" s="1109"/>
      <c r="E75" s="1290">
        <v>720.23837248322093</v>
      </c>
      <c r="F75" s="1290">
        <v>822.96718120805406</v>
      </c>
      <c r="G75" s="1291">
        <v>596</v>
      </c>
      <c r="H75" s="1286" t="s">
        <v>645</v>
      </c>
      <c r="I75" s="1287"/>
      <c r="J75" s="1287"/>
      <c r="K75" s="1110">
        <v>665.56579333333298</v>
      </c>
      <c r="L75" s="1110">
        <v>798.93586000000005</v>
      </c>
      <c r="M75" s="1111">
        <v>1500</v>
      </c>
      <c r="N75" s="983"/>
      <c r="O75" s="974"/>
    </row>
    <row r="76" spans="1:15" s="987" customFormat="1" ht="9.75" customHeight="1" x14ac:dyDescent="0.2">
      <c r="A76" s="985"/>
      <c r="B76" s="986"/>
      <c r="C76" s="1112" t="s">
        <v>646</v>
      </c>
      <c r="D76" s="1109"/>
      <c r="E76" s="1290">
        <v>680.12867123287708</v>
      </c>
      <c r="F76" s="1290">
        <v>816.54198630137012</v>
      </c>
      <c r="G76" s="1291">
        <v>730</v>
      </c>
      <c r="H76" s="1286" t="s">
        <v>647</v>
      </c>
      <c r="I76" s="1287"/>
      <c r="J76" s="1287"/>
      <c r="K76" s="1110">
        <v>831.0436316695351</v>
      </c>
      <c r="L76" s="1110">
        <v>1064.1136876075702</v>
      </c>
      <c r="M76" s="1111">
        <v>4648</v>
      </c>
      <c r="N76" s="983"/>
      <c r="O76" s="974"/>
    </row>
    <row r="77" spans="1:15" s="987" customFormat="1" ht="9.75" customHeight="1" x14ac:dyDescent="0.2">
      <c r="A77" s="985"/>
      <c r="B77" s="986"/>
      <c r="C77" s="1112" t="s">
        <v>648</v>
      </c>
      <c r="D77" s="1109"/>
      <c r="E77" s="1290">
        <v>722.9748320228731</v>
      </c>
      <c r="F77" s="1290">
        <v>863.66492494638999</v>
      </c>
      <c r="G77" s="1291">
        <v>1399</v>
      </c>
      <c r="H77" s="1286" t="s">
        <v>649</v>
      </c>
      <c r="I77" s="1287"/>
      <c r="J77" s="1287"/>
      <c r="K77" s="1110">
        <v>692.36740740740709</v>
      </c>
      <c r="L77" s="1110">
        <v>828.36037037037011</v>
      </c>
      <c r="M77" s="1111">
        <v>459</v>
      </c>
      <c r="N77" s="983"/>
      <c r="O77" s="974"/>
    </row>
    <row r="78" spans="1:15" s="987" customFormat="1" ht="9.75" customHeight="1" x14ac:dyDescent="0.2">
      <c r="A78" s="985"/>
      <c r="B78" s="986"/>
      <c r="C78" s="1112" t="s">
        <v>650</v>
      </c>
      <c r="D78" s="1109"/>
      <c r="E78" s="1290">
        <v>830.4898153846151</v>
      </c>
      <c r="F78" s="1290">
        <v>1005.12917435897</v>
      </c>
      <c r="G78" s="1291">
        <v>1950</v>
      </c>
      <c r="H78" s="1286" t="s">
        <v>651</v>
      </c>
      <c r="I78" s="1287"/>
      <c r="J78" s="1287"/>
      <c r="K78" s="1110">
        <v>728.32643564356408</v>
      </c>
      <c r="L78" s="1110">
        <v>863.03787128712906</v>
      </c>
      <c r="M78" s="1111">
        <v>404</v>
      </c>
      <c r="N78" s="983"/>
      <c r="O78" s="974"/>
    </row>
    <row r="79" spans="1:15" s="987" customFormat="1" ht="9.75" customHeight="1" x14ac:dyDescent="0.2">
      <c r="A79" s="985"/>
      <c r="B79" s="986"/>
      <c r="C79" s="1112" t="s">
        <v>652</v>
      </c>
      <c r="D79" s="1112"/>
      <c r="E79" s="1290">
        <v>694.96935238095205</v>
      </c>
      <c r="F79" s="1290">
        <v>814.60508571428602</v>
      </c>
      <c r="G79" s="1291">
        <v>525</v>
      </c>
      <c r="H79" s="1286" t="s">
        <v>653</v>
      </c>
      <c r="I79" s="1289"/>
      <c r="J79" s="1287"/>
      <c r="K79" s="1110">
        <v>871.36490044247807</v>
      </c>
      <c r="L79" s="1110">
        <v>1125.6125221238899</v>
      </c>
      <c r="M79" s="1111">
        <v>904</v>
      </c>
      <c r="N79" s="983"/>
      <c r="O79" s="974"/>
    </row>
    <row r="80" spans="1:15" s="987" customFormat="1" ht="11.25" customHeight="1" x14ac:dyDescent="0.2">
      <c r="A80" s="985"/>
      <c r="B80" s="986"/>
      <c r="C80" s="1118" t="s">
        <v>553</v>
      </c>
      <c r="D80" s="1087"/>
      <c r="E80" s="1110">
        <v>824.13668682795708</v>
      </c>
      <c r="F80" s="1110">
        <v>1005.3711357526901</v>
      </c>
      <c r="G80" s="1111">
        <v>1488</v>
      </c>
      <c r="H80" s="1286"/>
      <c r="I80" s="1289"/>
      <c r="J80" s="1287"/>
      <c r="K80" s="1110"/>
      <c r="L80" s="1110"/>
      <c r="M80" s="1111"/>
      <c r="N80" s="983"/>
      <c r="O80" s="974"/>
    </row>
    <row r="81" spans="1:15" s="987" customFormat="1" ht="9.75" customHeight="1" x14ac:dyDescent="0.2">
      <c r="A81" s="985"/>
      <c r="B81" s="986"/>
      <c r="C81" s="1102" t="s">
        <v>674</v>
      </c>
      <c r="D81" s="1087"/>
      <c r="E81" s="1106"/>
      <c r="F81" s="1104"/>
      <c r="G81" s="1104"/>
      <c r="H81" s="1286"/>
      <c r="I81" s="1292" t="s">
        <v>655</v>
      </c>
      <c r="N81" s="983"/>
      <c r="O81" s="974"/>
    </row>
    <row r="82" spans="1:15" s="1121" customFormat="1" ht="8.25" customHeight="1" x14ac:dyDescent="0.2">
      <c r="A82" s="1119"/>
      <c r="B82" s="1120"/>
      <c r="C82" s="1584" t="s">
        <v>673</v>
      </c>
      <c r="D82" s="1584"/>
      <c r="E82" s="1584"/>
      <c r="F82" s="1584"/>
      <c r="G82" s="1584"/>
      <c r="H82" s="1584"/>
      <c r="I82" s="1584"/>
      <c r="J82" s="1584"/>
      <c r="K82" s="1584"/>
      <c r="L82" s="1584"/>
      <c r="M82" s="1584"/>
      <c r="N82" s="983"/>
      <c r="O82" s="974"/>
    </row>
    <row r="83" spans="1:15" s="1121" customFormat="1" ht="9.75" customHeight="1" x14ac:dyDescent="0.2">
      <c r="A83" s="1119"/>
      <c r="B83" s="1120"/>
      <c r="C83" s="1122" t="s">
        <v>656</v>
      </c>
      <c r="D83" s="1087"/>
      <c r="E83" s="1103"/>
      <c r="F83" s="1104"/>
      <c r="G83" s="1104"/>
      <c r="H83" s="1295"/>
      <c r="I83" s="1295"/>
      <c r="J83" s="1295"/>
      <c r="K83" s="1295"/>
      <c r="L83" s="1295"/>
      <c r="M83" s="1295"/>
      <c r="N83" s="983"/>
      <c r="O83" s="974"/>
    </row>
    <row r="84" spans="1:15" ht="13.5" customHeight="1" x14ac:dyDescent="0.2">
      <c r="A84" s="973"/>
      <c r="B84" s="973"/>
      <c r="H84" s="1167"/>
      <c r="I84" s="1167"/>
      <c r="J84" s="1167"/>
      <c r="K84" s="1167"/>
      <c r="L84" s="1167"/>
      <c r="M84" s="1167"/>
      <c r="N84" s="365">
        <v>13</v>
      </c>
      <c r="O84" s="973"/>
    </row>
    <row r="85" spans="1:15" x14ac:dyDescent="0.2">
      <c r="H85" s="1167"/>
      <c r="I85" s="1167"/>
      <c r="J85" s="1167"/>
      <c r="K85" s="1167"/>
      <c r="L85" s="1580">
        <v>42644</v>
      </c>
      <c r="M85" s="1580"/>
    </row>
    <row r="86" spans="1:15" x14ac:dyDescent="0.2">
      <c r="H86" s="1102"/>
      <c r="I86" s="1102"/>
      <c r="J86" s="1102"/>
      <c r="K86" s="1102"/>
      <c r="L86" s="1123"/>
      <c r="M86" s="1123"/>
    </row>
    <row r="87" spans="1:15" x14ac:dyDescent="0.2">
      <c r="H87" s="1124"/>
      <c r="J87" s="988"/>
    </row>
  </sheetData>
  <mergeCells count="5">
    <mergeCell ref="B1:E1"/>
    <mergeCell ref="L85:M85"/>
    <mergeCell ref="C22:D22"/>
    <mergeCell ref="H22:J22"/>
    <mergeCell ref="C82:M82"/>
  </mergeCells>
  <pageMargins left="7.874015748031496E-2" right="0.23622047244094491" top="0.23622047244094491" bottom="0.11811023622047245" header="0.27559055118110237"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7"/>
  </sheetPr>
  <dimension ref="A1:AD60"/>
  <sheetViews>
    <sheetView zoomScaleNormal="100" workbookViewId="0"/>
  </sheetViews>
  <sheetFormatPr defaultRowHeight="12.75" x14ac:dyDescent="0.2"/>
  <cols>
    <col min="1" max="1" width="1" style="114" customWidth="1"/>
    <col min="2" max="2" width="2.5703125" style="114" customWidth="1"/>
    <col min="3" max="3" width="1" style="114" customWidth="1"/>
    <col min="4" max="4" width="20.85546875" style="114" customWidth="1"/>
    <col min="5" max="5" width="0.5703125" style="114" customWidth="1"/>
    <col min="6" max="6" width="8.42578125" style="114" customWidth="1"/>
    <col min="7" max="7" width="0.42578125" style="114" customWidth="1"/>
    <col min="8" max="8" width="9.28515625" style="114" customWidth="1"/>
    <col min="9" max="9" width="9.7109375" style="114" customWidth="1"/>
    <col min="10" max="10" width="9.42578125" style="114" customWidth="1"/>
    <col min="11" max="11" width="9" style="114" customWidth="1"/>
    <col min="12" max="12" width="8.42578125" style="114" customWidth="1"/>
    <col min="13" max="13" width="9.28515625" style="114" customWidth="1"/>
    <col min="14" max="14" width="9.140625" style="114" customWidth="1"/>
    <col min="15" max="15" width="2.5703125" style="114" customWidth="1"/>
    <col min="16" max="16" width="1" style="114" customWidth="1"/>
    <col min="17" max="16384" width="9.140625" style="114"/>
  </cols>
  <sheetData>
    <row r="1" spans="1:16" ht="13.5" customHeight="1" x14ac:dyDescent="0.2">
      <c r="A1" s="113"/>
      <c r="B1" s="213"/>
      <c r="C1" s="213"/>
      <c r="D1" s="213"/>
      <c r="E1" s="202"/>
      <c r="F1" s="202"/>
      <c r="G1" s="202"/>
      <c r="H1" s="202"/>
      <c r="I1" s="202"/>
      <c r="J1" s="202"/>
      <c r="K1" s="202"/>
      <c r="L1" s="1585" t="s">
        <v>325</v>
      </c>
      <c r="M1" s="1585"/>
      <c r="N1" s="1585"/>
      <c r="O1" s="1585"/>
      <c r="P1" s="113"/>
    </row>
    <row r="2" spans="1:16" ht="6" customHeight="1" x14ac:dyDescent="0.2">
      <c r="A2" s="113"/>
      <c r="B2" s="214"/>
      <c r="C2" s="363"/>
      <c r="D2" s="363"/>
      <c r="E2" s="201"/>
      <c r="F2" s="201"/>
      <c r="G2" s="201"/>
      <c r="H2" s="201"/>
      <c r="I2" s="201"/>
      <c r="J2" s="201"/>
      <c r="K2" s="201"/>
      <c r="L2" s="201"/>
      <c r="M2" s="201"/>
      <c r="N2" s="115"/>
      <c r="O2" s="115"/>
      <c r="P2" s="113"/>
    </row>
    <row r="3" spans="1:16" ht="13.5" customHeight="1" thickBot="1" x14ac:dyDescent="0.25">
      <c r="A3" s="113"/>
      <c r="B3" s="215"/>
      <c r="C3" s="116"/>
      <c r="D3" s="116"/>
      <c r="E3" s="116"/>
      <c r="F3" s="115"/>
      <c r="G3" s="115"/>
      <c r="H3" s="115"/>
      <c r="I3" s="115"/>
      <c r="J3" s="115"/>
      <c r="K3" s="115"/>
      <c r="L3" s="507"/>
      <c r="M3" s="507"/>
      <c r="N3" s="507" t="s">
        <v>70</v>
      </c>
      <c r="O3" s="507"/>
      <c r="P3" s="507"/>
    </row>
    <row r="4" spans="1:16" ht="15" customHeight="1" thickBot="1" x14ac:dyDescent="0.25">
      <c r="A4" s="113"/>
      <c r="B4" s="215"/>
      <c r="C4" s="229" t="s">
        <v>301</v>
      </c>
      <c r="D4" s="232"/>
      <c r="E4" s="232"/>
      <c r="F4" s="232"/>
      <c r="G4" s="232"/>
      <c r="H4" s="232"/>
      <c r="I4" s="232"/>
      <c r="J4" s="232"/>
      <c r="K4" s="232"/>
      <c r="L4" s="232"/>
      <c r="M4" s="232"/>
      <c r="N4" s="233"/>
      <c r="O4" s="507"/>
      <c r="P4" s="507"/>
    </row>
    <row r="5" spans="1:16" ht="7.5" customHeight="1" x14ac:dyDescent="0.2">
      <c r="A5" s="113"/>
      <c r="B5" s="215"/>
      <c r="C5" s="1586" t="s">
        <v>85</v>
      </c>
      <c r="D5" s="1586"/>
      <c r="E5" s="115"/>
      <c r="F5" s="11"/>
      <c r="G5" s="115"/>
      <c r="H5" s="115"/>
      <c r="I5" s="115"/>
      <c r="J5" s="115"/>
      <c r="K5" s="115"/>
      <c r="L5" s="507"/>
      <c r="M5" s="507"/>
      <c r="N5" s="507"/>
      <c r="O5" s="507"/>
      <c r="P5" s="507"/>
    </row>
    <row r="6" spans="1:16" ht="13.5" customHeight="1" x14ac:dyDescent="0.2">
      <c r="A6" s="113"/>
      <c r="B6" s="215"/>
      <c r="C6" s="1587"/>
      <c r="D6" s="1587"/>
      <c r="E6" s="60">
        <v>1999</v>
      </c>
      <c r="F6" s="60"/>
      <c r="G6" s="115"/>
      <c r="H6" s="61">
        <v>2010</v>
      </c>
      <c r="I6" s="61">
        <v>2011</v>
      </c>
      <c r="J6" s="61">
        <v>2012</v>
      </c>
      <c r="K6" s="61">
        <v>2013</v>
      </c>
      <c r="L6" s="61">
        <v>2014</v>
      </c>
      <c r="M6" s="61">
        <v>2015</v>
      </c>
      <c r="N6" s="61">
        <v>2016</v>
      </c>
      <c r="O6" s="507"/>
      <c r="P6" s="507"/>
    </row>
    <row r="7" spans="1:16" ht="2.25" customHeight="1" x14ac:dyDescent="0.2">
      <c r="A7" s="113"/>
      <c r="B7" s="215"/>
      <c r="C7" s="62"/>
      <c r="D7" s="62"/>
      <c r="E7" s="11"/>
      <c r="F7" s="11"/>
      <c r="G7" s="115"/>
      <c r="H7" s="11"/>
      <c r="I7" s="11"/>
      <c r="J7" s="11"/>
      <c r="K7" s="11"/>
      <c r="L7" s="11"/>
      <c r="M7" s="11"/>
      <c r="N7" s="11"/>
      <c r="O7" s="507"/>
      <c r="P7" s="507"/>
    </row>
    <row r="8" spans="1:16" ht="30" customHeight="1" x14ac:dyDescent="0.2">
      <c r="A8" s="113"/>
      <c r="B8" s="215"/>
      <c r="C8" s="1588" t="s">
        <v>300</v>
      </c>
      <c r="D8" s="1588"/>
      <c r="E8" s="1588"/>
      <c r="F8" s="1588"/>
      <c r="G8" s="200"/>
      <c r="H8" s="957">
        <v>475</v>
      </c>
      <c r="I8" s="957">
        <v>485</v>
      </c>
      <c r="J8" s="957">
        <v>485</v>
      </c>
      <c r="K8" s="957">
        <v>485</v>
      </c>
      <c r="L8" s="957">
        <v>505</v>
      </c>
      <c r="M8" s="1033">
        <v>505</v>
      </c>
      <c r="N8" s="1033">
        <v>530</v>
      </c>
      <c r="O8" s="179"/>
      <c r="P8" s="179"/>
    </row>
    <row r="9" spans="1:16" ht="31.5" customHeight="1" x14ac:dyDescent="0.2">
      <c r="A9" s="113"/>
      <c r="B9" s="217"/>
      <c r="C9" s="178" t="s">
        <v>287</v>
      </c>
      <c r="D9" s="178"/>
      <c r="E9" s="175"/>
      <c r="F9" s="175"/>
      <c r="G9" s="177"/>
      <c r="H9" s="176" t="s">
        <v>445</v>
      </c>
      <c r="I9" s="176" t="s">
        <v>286</v>
      </c>
      <c r="J9" s="502" t="s">
        <v>342</v>
      </c>
      <c r="K9" s="502" t="s">
        <v>342</v>
      </c>
      <c r="L9" s="176" t="s">
        <v>412</v>
      </c>
      <c r="M9" s="502" t="s">
        <v>342</v>
      </c>
      <c r="N9" s="176" t="s">
        <v>446</v>
      </c>
      <c r="O9" s="176"/>
      <c r="P9" s="176"/>
    </row>
    <row r="10" spans="1:16" s="119" customFormat="1" ht="18" customHeight="1" x14ac:dyDescent="0.2">
      <c r="A10" s="117"/>
      <c r="B10" s="216"/>
      <c r="C10" s="120" t="s">
        <v>285</v>
      </c>
      <c r="D10" s="120"/>
      <c r="E10" s="175"/>
      <c r="F10" s="175"/>
      <c r="G10" s="118"/>
      <c r="H10" s="175" t="s">
        <v>284</v>
      </c>
      <c r="I10" s="175" t="s">
        <v>283</v>
      </c>
      <c r="J10" s="502" t="s">
        <v>342</v>
      </c>
      <c r="K10" s="502" t="s">
        <v>342</v>
      </c>
      <c r="L10" s="502" t="s">
        <v>413</v>
      </c>
      <c r="M10" s="502" t="s">
        <v>342</v>
      </c>
      <c r="N10" s="502" t="s">
        <v>444</v>
      </c>
      <c r="O10" s="175"/>
      <c r="P10" s="175"/>
    </row>
    <row r="11" spans="1:16" ht="20.25" customHeight="1" thickBot="1" x14ac:dyDescent="0.25">
      <c r="A11" s="113"/>
      <c r="B11" s="215"/>
      <c r="C11" s="509" t="s">
        <v>343</v>
      </c>
      <c r="D11" s="508"/>
      <c r="E11" s="115"/>
      <c r="F11" s="115"/>
      <c r="G11" s="115"/>
      <c r="H11" s="115"/>
      <c r="I11" s="115"/>
      <c r="J11" s="115"/>
      <c r="K11" s="115"/>
      <c r="L11" s="115"/>
      <c r="M11" s="115"/>
      <c r="N11" s="507"/>
      <c r="O11" s="115"/>
      <c r="P11" s="113"/>
    </row>
    <row r="12" spans="1:16" s="119" customFormat="1" ht="13.5" customHeight="1" thickBot="1" x14ac:dyDescent="0.25">
      <c r="A12" s="117"/>
      <c r="B12" s="216"/>
      <c r="C12" s="229" t="s">
        <v>282</v>
      </c>
      <c r="D12" s="230"/>
      <c r="E12" s="230"/>
      <c r="F12" s="230"/>
      <c r="G12" s="230"/>
      <c r="H12" s="230"/>
      <c r="I12" s="230"/>
      <c r="J12" s="230"/>
      <c r="K12" s="230"/>
      <c r="L12" s="230"/>
      <c r="M12" s="230"/>
      <c r="N12" s="231"/>
      <c r="O12" s="115"/>
      <c r="P12" s="113"/>
    </row>
    <row r="13" spans="1:16" ht="7.5" customHeight="1" x14ac:dyDescent="0.2">
      <c r="A13" s="113"/>
      <c r="B13" s="215"/>
      <c r="C13" s="1589" t="s">
        <v>279</v>
      </c>
      <c r="D13" s="1589"/>
      <c r="E13" s="121"/>
      <c r="F13" s="121"/>
      <c r="G13" s="63"/>
      <c r="H13" s="122"/>
      <c r="I13" s="122"/>
      <c r="J13" s="122"/>
      <c r="K13" s="122"/>
      <c r="L13" s="122"/>
      <c r="M13" s="122"/>
      <c r="N13" s="122"/>
      <c r="O13" s="115"/>
      <c r="P13" s="113"/>
    </row>
    <row r="14" spans="1:16" ht="13.5" customHeight="1" x14ac:dyDescent="0.2">
      <c r="A14" s="113"/>
      <c r="B14" s="215"/>
      <c r="C14" s="1590"/>
      <c r="D14" s="1590"/>
      <c r="E14" s="121"/>
      <c r="F14" s="121"/>
      <c r="G14" s="63"/>
      <c r="H14" s="1055">
        <v>2012</v>
      </c>
      <c r="I14" s="1591">
        <v>2013</v>
      </c>
      <c r="J14" s="1591"/>
      <c r="K14" s="1591">
        <v>2014</v>
      </c>
      <c r="L14" s="1591"/>
      <c r="M14" s="1591">
        <v>2015</v>
      </c>
      <c r="N14" s="1591"/>
      <c r="O14" s="115"/>
      <c r="P14" s="113"/>
    </row>
    <row r="15" spans="1:16" ht="12.75" customHeight="1" x14ac:dyDescent="0.2">
      <c r="A15" s="113"/>
      <c r="B15" s="215"/>
      <c r="C15" s="121"/>
      <c r="D15" s="121"/>
      <c r="E15" s="121"/>
      <c r="F15" s="121"/>
      <c r="G15" s="63"/>
      <c r="H15" s="443" t="s">
        <v>86</v>
      </c>
      <c r="I15" s="652" t="s">
        <v>87</v>
      </c>
      <c r="J15" s="443" t="s">
        <v>86</v>
      </c>
      <c r="K15" s="906" t="s">
        <v>87</v>
      </c>
      <c r="L15" s="653" t="s">
        <v>86</v>
      </c>
      <c r="M15" s="906" t="s">
        <v>87</v>
      </c>
      <c r="N15" s="653" t="s">
        <v>86</v>
      </c>
      <c r="O15" s="115"/>
      <c r="P15" s="113"/>
    </row>
    <row r="16" spans="1:16" ht="4.5" customHeight="1" x14ac:dyDescent="0.2">
      <c r="A16" s="113"/>
      <c r="B16" s="215"/>
      <c r="C16" s="121"/>
      <c r="D16" s="121"/>
      <c r="E16" s="121"/>
      <c r="F16" s="121"/>
      <c r="G16" s="63"/>
      <c r="H16" s="366"/>
      <c r="I16" s="366"/>
      <c r="J16" s="366"/>
      <c r="K16" s="924"/>
      <c r="L16" s="366"/>
      <c r="M16" s="366"/>
      <c r="N16" s="366"/>
      <c r="O16" s="122"/>
      <c r="P16" s="113"/>
    </row>
    <row r="17" spans="1:16" ht="15" customHeight="1" x14ac:dyDescent="0.2">
      <c r="A17" s="113"/>
      <c r="B17" s="215"/>
      <c r="C17" s="195" t="s">
        <v>299</v>
      </c>
      <c r="D17" s="226"/>
      <c r="E17" s="221"/>
      <c r="F17" s="221"/>
      <c r="G17" s="228"/>
      <c r="H17" s="503">
        <v>962.38</v>
      </c>
      <c r="I17" s="503">
        <v>962.96</v>
      </c>
      <c r="J17" s="503">
        <v>958.81</v>
      </c>
      <c r="K17" s="928">
        <v>945.78</v>
      </c>
      <c r="L17" s="503">
        <v>946.97</v>
      </c>
      <c r="M17" s="503">
        <v>950.9</v>
      </c>
      <c r="N17" s="503">
        <f>+J37</f>
        <v>952.67243142082441</v>
      </c>
      <c r="O17" s="122"/>
      <c r="P17" s="113"/>
    </row>
    <row r="18" spans="1:16" ht="13.5" customHeight="1" x14ac:dyDescent="0.2">
      <c r="A18" s="113"/>
      <c r="B18" s="215"/>
      <c r="C18" s="512" t="s">
        <v>72</v>
      </c>
      <c r="D18" s="123"/>
      <c r="E18" s="121"/>
      <c r="F18" s="121"/>
      <c r="G18" s="63"/>
      <c r="H18" s="504">
        <v>1043.17</v>
      </c>
      <c r="I18" s="504">
        <v>1043.8499999999999</v>
      </c>
      <c r="J18" s="504">
        <v>1037.9100000000001</v>
      </c>
      <c r="K18" s="929">
        <v>1032.19</v>
      </c>
      <c r="L18" s="504">
        <v>1033.18</v>
      </c>
      <c r="M18" s="504">
        <v>1035.1600000000001</v>
      </c>
      <c r="N18" s="504">
        <v>1034.2916578226188</v>
      </c>
      <c r="O18" s="122"/>
      <c r="P18" s="113"/>
    </row>
    <row r="19" spans="1:16" ht="13.5" customHeight="1" x14ac:dyDescent="0.2">
      <c r="A19" s="113"/>
      <c r="B19" s="215"/>
      <c r="C19" s="512" t="s">
        <v>71</v>
      </c>
      <c r="D19" s="123"/>
      <c r="E19" s="121"/>
      <c r="F19" s="121"/>
      <c r="G19" s="63"/>
      <c r="H19" s="504">
        <v>856.25</v>
      </c>
      <c r="I19" s="504">
        <v>857.33</v>
      </c>
      <c r="J19" s="504">
        <v>853.8</v>
      </c>
      <c r="K19" s="929">
        <v>840.78</v>
      </c>
      <c r="L19" s="504">
        <v>842.98</v>
      </c>
      <c r="M19" s="504">
        <v>849.53</v>
      </c>
      <c r="N19" s="504">
        <v>852.69380865007668</v>
      </c>
      <c r="O19" s="122"/>
      <c r="P19" s="113"/>
    </row>
    <row r="20" spans="1:16" ht="6.75" customHeight="1" x14ac:dyDescent="0.2">
      <c r="A20" s="113"/>
      <c r="B20" s="215"/>
      <c r="C20" s="152"/>
      <c r="D20" s="123"/>
      <c r="E20" s="121"/>
      <c r="F20" s="121"/>
      <c r="G20" s="63"/>
      <c r="H20" s="513"/>
      <c r="I20" s="513"/>
      <c r="J20" s="513"/>
      <c r="K20" s="930"/>
      <c r="L20" s="513"/>
      <c r="M20" s="513"/>
      <c r="N20" s="513"/>
      <c r="O20" s="122"/>
      <c r="P20" s="113"/>
    </row>
    <row r="21" spans="1:16" ht="15" customHeight="1" x14ac:dyDescent="0.2">
      <c r="A21" s="113"/>
      <c r="B21" s="215"/>
      <c r="C21" s="195" t="s">
        <v>298</v>
      </c>
      <c r="D21" s="226"/>
      <c r="E21" s="221"/>
      <c r="F21" s="221"/>
      <c r="G21" s="225"/>
      <c r="H21" s="503">
        <v>1123.5</v>
      </c>
      <c r="I21" s="503">
        <v>1124.83</v>
      </c>
      <c r="J21" s="503">
        <v>1125.5899999999999</v>
      </c>
      <c r="K21" s="934">
        <v>1120.4000000000001</v>
      </c>
      <c r="L21" s="503">
        <v>1124.49</v>
      </c>
      <c r="M21" s="503">
        <v>1140.3699999999999</v>
      </c>
      <c r="N21" s="503">
        <f>+L37</f>
        <v>1130.3699999999999</v>
      </c>
      <c r="O21" s="122"/>
      <c r="P21" s="113"/>
    </row>
    <row r="22" spans="1:16" s="125" customFormat="1" ht="13.5" customHeight="1" x14ac:dyDescent="0.2">
      <c r="A22" s="124"/>
      <c r="B22" s="218"/>
      <c r="C22" s="512" t="s">
        <v>72</v>
      </c>
      <c r="D22" s="123"/>
      <c r="E22" s="121"/>
      <c r="F22" s="121"/>
      <c r="G22" s="63"/>
      <c r="H22" s="504">
        <v>1231.47</v>
      </c>
      <c r="I22" s="504">
        <v>1232.1199999999999</v>
      </c>
      <c r="J22" s="504">
        <v>1233.47</v>
      </c>
      <c r="K22" s="925">
        <v>1241.71</v>
      </c>
      <c r="L22" s="504">
        <v>1246.24</v>
      </c>
      <c r="M22" s="504">
        <v>1262.17</v>
      </c>
      <c r="N22" s="504">
        <v>1245.79</v>
      </c>
      <c r="O22" s="121"/>
      <c r="P22" s="124"/>
    </row>
    <row r="23" spans="1:16" s="125" customFormat="1" ht="13.5" customHeight="1" x14ac:dyDescent="0.2">
      <c r="A23" s="124"/>
      <c r="B23" s="218"/>
      <c r="C23" s="512" t="s">
        <v>71</v>
      </c>
      <c r="D23" s="123"/>
      <c r="E23" s="121"/>
      <c r="F23" s="121"/>
      <c r="G23" s="63"/>
      <c r="H23" s="504">
        <v>981.64</v>
      </c>
      <c r="I23" s="504">
        <v>984.61</v>
      </c>
      <c r="J23" s="504">
        <v>982.36</v>
      </c>
      <c r="K23" s="929">
        <v>972.99</v>
      </c>
      <c r="L23" s="504">
        <v>977.62</v>
      </c>
      <c r="M23" s="504">
        <v>993.84</v>
      </c>
      <c r="N23" s="504">
        <v>989</v>
      </c>
      <c r="O23" s="121"/>
      <c r="P23" s="124"/>
    </row>
    <row r="24" spans="1:16" ht="15" customHeight="1" x14ac:dyDescent="0.2">
      <c r="A24" s="113"/>
      <c r="B24" s="215"/>
      <c r="C24" s="1053" t="s">
        <v>485</v>
      </c>
      <c r="E24" s="121"/>
      <c r="F24" s="121"/>
      <c r="G24" s="63"/>
      <c r="H24" s="1052">
        <f t="shared" ref="H24:K24" si="0">+H23/H22</f>
        <v>0.79712863488351315</v>
      </c>
      <c r="I24" s="1052">
        <f t="shared" si="0"/>
        <v>0.79911859234490157</v>
      </c>
      <c r="J24" s="1052">
        <f t="shared" si="0"/>
        <v>0.79641985617809918</v>
      </c>
      <c r="K24" s="1054">
        <f t="shared" si="0"/>
        <v>0.78358876066070171</v>
      </c>
      <c r="L24" s="1052">
        <f>+L23/L22</f>
        <v>0.78445564257285916</v>
      </c>
      <c r="M24" s="1051">
        <f>+M23/M22</f>
        <v>0.78740581696601886</v>
      </c>
      <c r="N24" s="1051">
        <f>+N23/N22</f>
        <v>0.79387376684673983</v>
      </c>
      <c r="O24" s="122"/>
      <c r="P24" s="113"/>
    </row>
    <row r="25" spans="1:16" ht="21.75" customHeight="1" x14ac:dyDescent="0.2">
      <c r="A25" s="113"/>
      <c r="B25" s="215"/>
      <c r="C25" s="195" t="s">
        <v>297</v>
      </c>
      <c r="D25" s="226"/>
      <c r="E25" s="221"/>
      <c r="F25" s="221"/>
      <c r="G25" s="227"/>
      <c r="H25" s="505">
        <f t="shared" ref="H25:M25" si="1">H17/H21*100</f>
        <v>85.659101023586999</v>
      </c>
      <c r="I25" s="505">
        <f t="shared" si="1"/>
        <v>85.609380973124843</v>
      </c>
      <c r="J25" s="505">
        <f t="shared" si="1"/>
        <v>85.182881866398958</v>
      </c>
      <c r="K25" s="931">
        <f t="shared" si="1"/>
        <v>84.41449482327738</v>
      </c>
      <c r="L25" s="505">
        <f t="shared" si="1"/>
        <v>84.21328780158116</v>
      </c>
      <c r="M25" s="505">
        <f t="shared" si="1"/>
        <v>83.385217078667452</v>
      </c>
      <c r="N25" s="505">
        <f>N17/N21*100</f>
        <v>84.279698808427725</v>
      </c>
      <c r="O25" s="122"/>
      <c r="P25" s="113"/>
    </row>
    <row r="26" spans="1:16" ht="13.5" customHeight="1" x14ac:dyDescent="0.2">
      <c r="A26" s="113"/>
      <c r="B26" s="215"/>
      <c r="C26" s="512" t="s">
        <v>72</v>
      </c>
      <c r="D26" s="123"/>
      <c r="E26" s="121"/>
      <c r="F26" s="121"/>
      <c r="G26" s="174"/>
      <c r="H26" s="714">
        <f t="shared" ref="H26:J26" si="2">H18/H22*100</f>
        <v>84.709331124590932</v>
      </c>
      <c r="I26" s="714">
        <f t="shared" si="2"/>
        <v>84.719832483848975</v>
      </c>
      <c r="J26" s="714">
        <f t="shared" si="2"/>
        <v>84.145540629281626</v>
      </c>
      <c r="K26" s="932">
        <f>K18/K22*100</f>
        <v>83.126494914271447</v>
      </c>
      <c r="L26" s="714">
        <f>L18/L22*100</f>
        <v>82.903774553858014</v>
      </c>
      <c r="M26" s="714">
        <f>M18/M22*100</f>
        <v>82.014308690588436</v>
      </c>
      <c r="N26" s="714">
        <f>N18/N22*100</f>
        <v>83.022953934661444</v>
      </c>
      <c r="O26" s="122"/>
      <c r="P26" s="113"/>
    </row>
    <row r="27" spans="1:16" ht="13.5" customHeight="1" x14ac:dyDescent="0.2">
      <c r="A27" s="113"/>
      <c r="B27" s="215"/>
      <c r="C27" s="512" t="s">
        <v>71</v>
      </c>
      <c r="D27" s="123"/>
      <c r="E27" s="121"/>
      <c r="F27" s="121"/>
      <c r="G27" s="174"/>
      <c r="H27" s="714">
        <f t="shared" ref="H27:K27" si="3">H19/H23*100</f>
        <v>87.226478138625168</v>
      </c>
      <c r="I27" s="714">
        <f t="shared" si="3"/>
        <v>87.073054305765737</v>
      </c>
      <c r="J27" s="714">
        <f t="shared" si="3"/>
        <v>86.913147929475954</v>
      </c>
      <c r="K27" s="932">
        <f t="shared" si="3"/>
        <v>86.411987790213658</v>
      </c>
      <c r="L27" s="714">
        <f>L19/L23*100</f>
        <v>86.227777664123067</v>
      </c>
      <c r="M27" s="714">
        <f>M19/M23*100</f>
        <v>85.479554052966265</v>
      </c>
      <c r="N27" s="714">
        <f>N19/N23*100</f>
        <v>86.217776405467816</v>
      </c>
      <c r="O27" s="122"/>
      <c r="P27" s="113"/>
    </row>
    <row r="28" spans="1:16" ht="6.75" customHeight="1" x14ac:dyDescent="0.2">
      <c r="A28" s="113"/>
      <c r="B28" s="215"/>
      <c r="C28" s="152"/>
      <c r="D28" s="123"/>
      <c r="E28" s="121"/>
      <c r="F28" s="121"/>
      <c r="G28" s="173"/>
      <c r="H28" s="506"/>
      <c r="I28" s="506"/>
      <c r="J28" s="506"/>
      <c r="K28" s="933"/>
      <c r="L28" s="506"/>
      <c r="M28" s="506"/>
      <c r="N28" s="506"/>
      <c r="O28" s="122"/>
      <c r="P28" s="113"/>
    </row>
    <row r="29" spans="1:16" ht="23.25" customHeight="1" x14ac:dyDescent="0.2">
      <c r="A29" s="113"/>
      <c r="B29" s="215"/>
      <c r="C29" s="1592" t="s">
        <v>296</v>
      </c>
      <c r="D29" s="1592"/>
      <c r="E29" s="1592"/>
      <c r="F29" s="1592"/>
      <c r="G29" s="225"/>
      <c r="H29" s="503">
        <v>12.9</v>
      </c>
      <c r="I29" s="503">
        <v>11.7</v>
      </c>
      <c r="J29" s="503">
        <v>12</v>
      </c>
      <c r="K29" s="928">
        <v>13.2</v>
      </c>
      <c r="L29" s="503">
        <v>19.600000000000001</v>
      </c>
      <c r="M29" s="503">
        <v>21.4</v>
      </c>
      <c r="N29" s="503">
        <f>+N37</f>
        <v>21.1</v>
      </c>
      <c r="O29" s="122"/>
      <c r="P29" s="113"/>
    </row>
    <row r="30" spans="1:16" ht="13.5" customHeight="1" x14ac:dyDescent="0.2">
      <c r="A30" s="124"/>
      <c r="B30" s="218"/>
      <c r="C30" s="512" t="s">
        <v>281</v>
      </c>
      <c r="D30" s="123"/>
      <c r="E30" s="121"/>
      <c r="F30" s="121"/>
      <c r="G30" s="63"/>
      <c r="H30" s="504">
        <v>10.1</v>
      </c>
      <c r="I30" s="504">
        <v>9.1999999999999993</v>
      </c>
      <c r="J30" s="504">
        <v>8.6999999999999993</v>
      </c>
      <c r="K30" s="925">
        <v>8.1</v>
      </c>
      <c r="L30" s="504">
        <v>15.1</v>
      </c>
      <c r="M30" s="504">
        <v>16.899999999999999</v>
      </c>
      <c r="N30" s="504">
        <v>17</v>
      </c>
      <c r="P30" s="113"/>
    </row>
    <row r="31" spans="1:16" ht="13.5" customHeight="1" x14ac:dyDescent="0.2">
      <c r="A31" s="113"/>
      <c r="B31" s="215"/>
      <c r="C31" s="512" t="s">
        <v>280</v>
      </c>
      <c r="D31" s="123"/>
      <c r="E31" s="121"/>
      <c r="F31" s="121"/>
      <c r="G31" s="63"/>
      <c r="H31" s="504">
        <v>16.600000000000001</v>
      </c>
      <c r="I31" s="504">
        <v>15.1</v>
      </c>
      <c r="J31" s="504">
        <v>16.5</v>
      </c>
      <c r="K31" s="925">
        <v>19.3</v>
      </c>
      <c r="L31" s="504">
        <v>25</v>
      </c>
      <c r="M31" s="504">
        <v>26.9</v>
      </c>
      <c r="N31" s="504">
        <v>26.2</v>
      </c>
      <c r="O31" s="122"/>
      <c r="P31" s="113"/>
    </row>
    <row r="32" spans="1:16" ht="20.25" customHeight="1" thickBot="1" x14ac:dyDescent="0.25">
      <c r="A32" s="113"/>
      <c r="B32" s="215"/>
      <c r="C32" s="152"/>
      <c r="D32" s="123"/>
      <c r="E32" s="121"/>
      <c r="F32" s="121"/>
      <c r="G32" s="1602"/>
      <c r="H32" s="1602"/>
      <c r="I32" s="1602"/>
      <c r="J32" s="1602"/>
      <c r="K32" s="1602"/>
      <c r="L32" s="1602"/>
      <c r="M32" s="1603"/>
      <c r="N32" s="1603"/>
      <c r="O32" s="122"/>
      <c r="P32" s="113"/>
    </row>
    <row r="33" spans="1:30" ht="30.75" customHeight="1" thickBot="1" x14ac:dyDescent="0.25">
      <c r="A33" s="113"/>
      <c r="B33" s="215"/>
      <c r="C33" s="1594" t="s">
        <v>295</v>
      </c>
      <c r="D33" s="1595"/>
      <c r="E33" s="1595"/>
      <c r="F33" s="1595"/>
      <c r="G33" s="1595"/>
      <c r="H33" s="1595"/>
      <c r="I33" s="1595"/>
      <c r="J33" s="1595"/>
      <c r="K33" s="1595"/>
      <c r="L33" s="1595"/>
      <c r="M33" s="1595"/>
      <c r="N33" s="1596"/>
      <c r="O33" s="167"/>
      <c r="P33" s="113"/>
    </row>
    <row r="34" spans="1:30" ht="7.5" customHeight="1" x14ac:dyDescent="0.2">
      <c r="A34" s="113"/>
      <c r="B34" s="215"/>
      <c r="C34" s="1597" t="s">
        <v>279</v>
      </c>
      <c r="D34" s="1597"/>
      <c r="E34" s="170"/>
      <c r="F34" s="169"/>
      <c r="G34" s="126"/>
      <c r="H34" s="127"/>
      <c r="I34" s="127"/>
      <c r="J34" s="127"/>
      <c r="K34" s="127"/>
      <c r="L34" s="127"/>
      <c r="M34" s="127"/>
      <c r="N34" s="127"/>
      <c r="O34" s="167"/>
      <c r="P34" s="113"/>
      <c r="S34" s="119"/>
      <c r="T34" s="119"/>
      <c r="U34" s="119"/>
      <c r="V34" s="119"/>
      <c r="W34" s="119"/>
      <c r="X34" s="119"/>
      <c r="Y34" s="119"/>
      <c r="Z34" s="119"/>
      <c r="AA34" s="119"/>
      <c r="AB34" s="119"/>
      <c r="AC34" s="119"/>
      <c r="AD34" s="119"/>
    </row>
    <row r="35" spans="1:30" ht="36" customHeight="1" x14ac:dyDescent="0.2">
      <c r="A35" s="113"/>
      <c r="B35" s="215"/>
      <c r="C35" s="1598"/>
      <c r="D35" s="1598"/>
      <c r="E35" s="172"/>
      <c r="F35" s="172"/>
      <c r="G35" s="172"/>
      <c r="H35" s="172"/>
      <c r="I35" s="1599" t="s">
        <v>278</v>
      </c>
      <c r="J35" s="1600"/>
      <c r="K35" s="1601" t="s">
        <v>277</v>
      </c>
      <c r="L35" s="1600"/>
      <c r="M35" s="1601" t="s">
        <v>276</v>
      </c>
      <c r="N35" s="1599"/>
      <c r="O35" s="167"/>
      <c r="P35" s="113"/>
    </row>
    <row r="36" spans="1:30" s="119" customFormat="1" ht="22.5" customHeight="1" x14ac:dyDescent="0.2">
      <c r="A36" s="117"/>
      <c r="B36" s="216"/>
      <c r="C36" s="172"/>
      <c r="D36" s="172"/>
      <c r="E36" s="172"/>
      <c r="F36" s="172"/>
      <c r="G36" s="172"/>
      <c r="H36" s="172"/>
      <c r="I36" s="905" t="s">
        <v>447</v>
      </c>
      <c r="J36" s="905" t="s">
        <v>486</v>
      </c>
      <c r="K36" s="905" t="s">
        <v>447</v>
      </c>
      <c r="L36" s="905" t="s">
        <v>486</v>
      </c>
      <c r="M36" s="905" t="s">
        <v>447</v>
      </c>
      <c r="N36" s="905" t="s">
        <v>486</v>
      </c>
      <c r="O36" s="171"/>
      <c r="P36" s="117"/>
      <c r="S36" s="114"/>
      <c r="T36" s="114"/>
      <c r="U36" s="114"/>
      <c r="V36" s="114"/>
      <c r="W36" s="114"/>
      <c r="X36" s="114"/>
      <c r="Y36" s="114"/>
      <c r="Z36" s="114"/>
      <c r="AA36" s="114"/>
      <c r="AB36" s="114"/>
      <c r="AC36" s="114"/>
      <c r="AD36" s="114"/>
    </row>
    <row r="37" spans="1:30" ht="15" customHeight="1" x14ac:dyDescent="0.2">
      <c r="A37" s="113"/>
      <c r="B37" s="215"/>
      <c r="C37" s="195" t="s">
        <v>68</v>
      </c>
      <c r="D37" s="220"/>
      <c r="E37" s="221"/>
      <c r="F37" s="222"/>
      <c r="G37" s="223"/>
      <c r="H37" s="224"/>
      <c r="I37" s="926">
        <v>950.9</v>
      </c>
      <c r="J37" s="926">
        <v>952.67243142082441</v>
      </c>
      <c r="K37" s="1068">
        <v>1140.3699999999999</v>
      </c>
      <c r="L37" s="926">
        <v>1130.3699999999999</v>
      </c>
      <c r="M37" s="926">
        <v>21.4</v>
      </c>
      <c r="N37" s="926">
        <v>21.1</v>
      </c>
      <c r="O37" s="167"/>
      <c r="P37" s="113"/>
      <c r="R37" s="1056"/>
      <c r="T37" s="244"/>
      <c r="U37" s="244"/>
      <c r="V37" s="244"/>
      <c r="W37" s="244"/>
      <c r="X37" s="244"/>
      <c r="Y37" s="244"/>
      <c r="Z37" s="244"/>
      <c r="AA37" s="244"/>
      <c r="AB37" s="244"/>
      <c r="AC37" s="244"/>
      <c r="AD37" s="244"/>
    </row>
    <row r="38" spans="1:30" ht="13.5" customHeight="1" x14ac:dyDescent="0.2">
      <c r="A38" s="113"/>
      <c r="B38" s="215"/>
      <c r="C38" s="77" t="s">
        <v>275</v>
      </c>
      <c r="D38" s="181"/>
      <c r="E38" s="181"/>
      <c r="F38" s="181"/>
      <c r="G38" s="181"/>
      <c r="H38" s="181"/>
      <c r="I38" s="955">
        <v>948.1</v>
      </c>
      <c r="J38" s="959">
        <v>959.61139513754881</v>
      </c>
      <c r="K38" s="1069">
        <v>1221.01</v>
      </c>
      <c r="L38" s="959">
        <v>1236.47</v>
      </c>
      <c r="M38" s="927">
        <v>10.5</v>
      </c>
      <c r="N38" s="927">
        <v>8.1</v>
      </c>
      <c r="O38" s="922"/>
      <c r="P38" s="830"/>
      <c r="R38" s="1056"/>
      <c r="T38" s="244"/>
      <c r="U38" s="244"/>
      <c r="V38" s="244"/>
      <c r="W38" s="244"/>
      <c r="X38" s="244"/>
      <c r="Y38" s="244"/>
      <c r="Z38" s="244"/>
      <c r="AA38" s="244"/>
      <c r="AB38" s="244"/>
      <c r="AC38" s="244"/>
      <c r="AD38" s="244"/>
    </row>
    <row r="39" spans="1:30" ht="13.5" customHeight="1" x14ac:dyDescent="0.2">
      <c r="A39" s="113"/>
      <c r="B39" s="215"/>
      <c r="C39" s="77" t="s">
        <v>274</v>
      </c>
      <c r="D39" s="181"/>
      <c r="E39" s="181"/>
      <c r="F39" s="181"/>
      <c r="G39" s="181"/>
      <c r="H39" s="181"/>
      <c r="I39" s="955">
        <v>875.1</v>
      </c>
      <c r="J39" s="959">
        <v>876.8579355342672</v>
      </c>
      <c r="K39" s="1069">
        <v>1054.42</v>
      </c>
      <c r="L39" s="959">
        <v>1031.23</v>
      </c>
      <c r="M39" s="927">
        <v>27.2</v>
      </c>
      <c r="N39" s="927">
        <v>26.2</v>
      </c>
      <c r="O39" s="922"/>
      <c r="P39" s="830"/>
      <c r="R39" s="1056"/>
      <c r="T39" s="244"/>
      <c r="U39" s="244"/>
      <c r="V39" s="244"/>
      <c r="W39" s="244"/>
      <c r="X39" s="244"/>
      <c r="Y39" s="244"/>
      <c r="Z39" s="244"/>
      <c r="AA39" s="244"/>
      <c r="AB39" s="244"/>
      <c r="AC39" s="244"/>
      <c r="AD39" s="244"/>
    </row>
    <row r="40" spans="1:30" ht="13.5" customHeight="1" x14ac:dyDescent="0.2">
      <c r="A40" s="113"/>
      <c r="B40" s="215"/>
      <c r="C40" s="77" t="s">
        <v>273</v>
      </c>
      <c r="D40" s="168"/>
      <c r="E40" s="168"/>
      <c r="F40" s="168"/>
      <c r="G40" s="168"/>
      <c r="H40" s="168"/>
      <c r="I40" s="955">
        <v>2117.8000000000002</v>
      </c>
      <c r="J40" s="959">
        <v>2177.140839068968</v>
      </c>
      <c r="K40" s="1069">
        <v>3291.76</v>
      </c>
      <c r="L40" s="959">
        <v>3067.01</v>
      </c>
      <c r="M40" s="927">
        <v>0.2</v>
      </c>
      <c r="N40" s="927">
        <v>0.6</v>
      </c>
      <c r="O40" s="922"/>
      <c r="P40" s="830"/>
      <c r="R40" s="1056"/>
      <c r="T40" s="244"/>
      <c r="U40" s="244"/>
      <c r="V40" s="244"/>
      <c r="W40" s="244"/>
      <c r="X40" s="244"/>
      <c r="Y40" s="244"/>
      <c r="Z40" s="244"/>
      <c r="AA40" s="244"/>
      <c r="AB40" s="244"/>
      <c r="AC40" s="244"/>
      <c r="AD40" s="244"/>
    </row>
    <row r="41" spans="1:30" ht="13.5" customHeight="1" x14ac:dyDescent="0.2">
      <c r="A41" s="113"/>
      <c r="B41" s="215"/>
      <c r="C41" s="77" t="s">
        <v>272</v>
      </c>
      <c r="D41" s="168"/>
      <c r="E41" s="168"/>
      <c r="F41" s="168"/>
      <c r="G41" s="168"/>
      <c r="H41" s="168"/>
      <c r="I41" s="955">
        <v>931.1</v>
      </c>
      <c r="J41" s="959">
        <v>895.59153758711216</v>
      </c>
      <c r="K41" s="1069">
        <v>1149.9100000000001</v>
      </c>
      <c r="L41" s="959">
        <v>1101.0899999999999</v>
      </c>
      <c r="M41" s="927">
        <v>18.5</v>
      </c>
      <c r="N41" s="927">
        <v>18.899999999999999</v>
      </c>
      <c r="O41" s="922"/>
      <c r="P41" s="830"/>
      <c r="R41" s="1056"/>
      <c r="T41" s="244"/>
      <c r="U41" s="244"/>
      <c r="V41" s="244"/>
      <c r="W41" s="244"/>
      <c r="X41" s="244"/>
      <c r="Y41" s="244"/>
      <c r="Z41" s="244"/>
      <c r="AA41" s="244"/>
      <c r="AB41" s="244"/>
      <c r="AC41" s="244"/>
      <c r="AD41" s="244"/>
    </row>
    <row r="42" spans="1:30" ht="13.5" customHeight="1" x14ac:dyDescent="0.2">
      <c r="A42" s="113"/>
      <c r="B42" s="215"/>
      <c r="C42" s="77" t="s">
        <v>271</v>
      </c>
      <c r="D42" s="168"/>
      <c r="E42" s="168"/>
      <c r="F42" s="168"/>
      <c r="G42" s="168"/>
      <c r="H42" s="168"/>
      <c r="I42" s="955">
        <v>873.6</v>
      </c>
      <c r="J42" s="959">
        <v>863.81888328486809</v>
      </c>
      <c r="K42" s="1069">
        <v>986.46</v>
      </c>
      <c r="L42" s="959">
        <v>978.03</v>
      </c>
      <c r="M42" s="927">
        <v>24.9</v>
      </c>
      <c r="N42" s="927">
        <v>22.7</v>
      </c>
      <c r="O42" s="922"/>
      <c r="P42" s="830"/>
      <c r="R42" s="1056"/>
      <c r="T42" s="244"/>
      <c r="U42" s="244"/>
      <c r="V42" s="244"/>
      <c r="W42" s="244"/>
      <c r="X42" s="244"/>
      <c r="Y42" s="244"/>
      <c r="Z42" s="244"/>
      <c r="AA42" s="244"/>
      <c r="AB42" s="244"/>
      <c r="AC42" s="244"/>
      <c r="AD42" s="244"/>
    </row>
    <row r="43" spans="1:30" ht="13.5" customHeight="1" x14ac:dyDescent="0.2">
      <c r="A43" s="113"/>
      <c r="B43" s="215"/>
      <c r="C43" s="77" t="s">
        <v>339</v>
      </c>
      <c r="D43" s="168"/>
      <c r="E43" s="168"/>
      <c r="F43" s="168"/>
      <c r="G43" s="168"/>
      <c r="H43" s="168"/>
      <c r="I43" s="955">
        <v>924.5</v>
      </c>
      <c r="J43" s="959">
        <v>922.87173456983521</v>
      </c>
      <c r="K43" s="1069">
        <v>1080.27</v>
      </c>
      <c r="L43" s="959">
        <v>1082.3399999999999</v>
      </c>
      <c r="M43" s="927">
        <v>22.5</v>
      </c>
      <c r="N43" s="927">
        <v>20.9</v>
      </c>
      <c r="O43" s="922"/>
      <c r="P43" s="830"/>
      <c r="R43" s="1056"/>
      <c r="T43" s="244"/>
      <c r="U43" s="244"/>
      <c r="V43" s="244"/>
      <c r="W43" s="244"/>
      <c r="X43" s="244"/>
      <c r="Y43" s="244"/>
      <c r="Z43" s="244"/>
      <c r="AA43" s="244"/>
      <c r="AB43" s="244"/>
      <c r="AC43" s="244"/>
      <c r="AD43" s="244"/>
    </row>
    <row r="44" spans="1:30" ht="13.5" customHeight="1" x14ac:dyDescent="0.2">
      <c r="A44" s="113"/>
      <c r="B44" s="215"/>
      <c r="C44" s="77" t="s">
        <v>270</v>
      </c>
      <c r="D44" s="77"/>
      <c r="E44" s="77"/>
      <c r="F44" s="77"/>
      <c r="G44" s="77"/>
      <c r="H44" s="77"/>
      <c r="I44" s="955">
        <v>1091</v>
      </c>
      <c r="J44" s="959">
        <v>1091.346120276452</v>
      </c>
      <c r="K44" s="1069">
        <v>1497.43</v>
      </c>
      <c r="L44" s="959">
        <v>1455.62</v>
      </c>
      <c r="M44" s="927">
        <v>9.3000000000000007</v>
      </c>
      <c r="N44" s="927">
        <v>11.1</v>
      </c>
      <c r="O44" s="922"/>
      <c r="P44" s="830"/>
      <c r="R44" s="1056"/>
      <c r="T44" s="244"/>
      <c r="U44" s="244"/>
      <c r="V44" s="244"/>
      <c r="W44" s="244"/>
      <c r="X44" s="244"/>
      <c r="Y44" s="244"/>
      <c r="Z44" s="244"/>
      <c r="AA44" s="244"/>
      <c r="AB44" s="244"/>
      <c r="AC44" s="244"/>
      <c r="AD44" s="244"/>
    </row>
    <row r="45" spans="1:30" ht="13.5" customHeight="1" x14ac:dyDescent="0.2">
      <c r="A45" s="113"/>
      <c r="B45" s="215"/>
      <c r="C45" s="77" t="s">
        <v>269</v>
      </c>
      <c r="D45" s="168"/>
      <c r="E45" s="168"/>
      <c r="F45" s="168"/>
      <c r="G45" s="168"/>
      <c r="H45" s="168"/>
      <c r="I45" s="955">
        <v>692.2</v>
      </c>
      <c r="J45" s="959">
        <v>711.04731478160693</v>
      </c>
      <c r="K45" s="1069">
        <v>751.73</v>
      </c>
      <c r="L45" s="959">
        <v>773.74</v>
      </c>
      <c r="M45" s="927">
        <v>29.9</v>
      </c>
      <c r="N45" s="927">
        <v>34.700000000000003</v>
      </c>
      <c r="O45" s="922"/>
      <c r="P45" s="830"/>
      <c r="R45" s="1056"/>
      <c r="T45" s="244"/>
      <c r="U45" s="244"/>
      <c r="V45" s="244"/>
      <c r="W45" s="244"/>
      <c r="X45" s="244"/>
      <c r="Y45" s="244"/>
      <c r="Z45" s="244"/>
      <c r="AA45" s="244"/>
      <c r="AB45" s="244"/>
      <c r="AC45" s="244"/>
      <c r="AD45" s="244"/>
    </row>
    <row r="46" spans="1:30" ht="13.5" customHeight="1" x14ac:dyDescent="0.2">
      <c r="A46" s="113"/>
      <c r="B46" s="215"/>
      <c r="C46" s="77" t="s">
        <v>268</v>
      </c>
      <c r="D46" s="168"/>
      <c r="E46" s="168"/>
      <c r="F46" s="168"/>
      <c r="G46" s="168"/>
      <c r="H46" s="168"/>
      <c r="I46" s="955">
        <v>1539.9</v>
      </c>
      <c r="J46" s="959">
        <v>1540.9372848268554</v>
      </c>
      <c r="K46" s="1069">
        <v>1822.39</v>
      </c>
      <c r="L46" s="959">
        <v>1834.94</v>
      </c>
      <c r="M46" s="927">
        <v>5</v>
      </c>
      <c r="N46" s="927">
        <v>5.3</v>
      </c>
      <c r="O46" s="922"/>
      <c r="P46" s="830"/>
      <c r="R46" s="1056"/>
      <c r="T46" s="244"/>
      <c r="U46" s="244"/>
      <c r="V46" s="244"/>
      <c r="W46" s="244"/>
      <c r="X46" s="244"/>
      <c r="Y46" s="244"/>
      <c r="Z46" s="244"/>
      <c r="AA46" s="244"/>
      <c r="AB46" s="244"/>
      <c r="AC46" s="244"/>
      <c r="AD46" s="244"/>
    </row>
    <row r="47" spans="1:30" ht="13.5" customHeight="1" x14ac:dyDescent="0.2">
      <c r="A47" s="113"/>
      <c r="B47" s="215"/>
      <c r="C47" s="77" t="s">
        <v>267</v>
      </c>
      <c r="D47" s="168"/>
      <c r="E47" s="168"/>
      <c r="F47" s="168"/>
      <c r="G47" s="168"/>
      <c r="H47" s="168"/>
      <c r="I47" s="955">
        <v>1578.1</v>
      </c>
      <c r="J47" s="959">
        <v>1572.5093203798053</v>
      </c>
      <c r="K47" s="1069">
        <v>2272.71</v>
      </c>
      <c r="L47" s="959">
        <v>2270.06</v>
      </c>
      <c r="M47" s="927">
        <v>1.4</v>
      </c>
      <c r="N47" s="927">
        <v>1.2</v>
      </c>
      <c r="O47" s="922"/>
      <c r="P47" s="830"/>
      <c r="R47" s="1056"/>
      <c r="T47" s="244"/>
      <c r="U47" s="244"/>
      <c r="V47" s="244"/>
      <c r="W47" s="244"/>
      <c r="X47" s="244"/>
      <c r="Y47" s="244"/>
      <c r="Z47" s="244"/>
      <c r="AA47" s="244"/>
      <c r="AB47" s="244"/>
      <c r="AC47" s="244"/>
      <c r="AD47" s="244"/>
    </row>
    <row r="48" spans="1:30" ht="13.5" customHeight="1" x14ac:dyDescent="0.2">
      <c r="A48" s="113"/>
      <c r="B48" s="215"/>
      <c r="C48" s="77" t="s">
        <v>266</v>
      </c>
      <c r="D48" s="168"/>
      <c r="E48" s="168"/>
      <c r="F48" s="168"/>
      <c r="G48" s="168"/>
      <c r="H48" s="168"/>
      <c r="I48" s="955">
        <v>1040</v>
      </c>
      <c r="J48" s="959">
        <v>1004.2502727339743</v>
      </c>
      <c r="K48" s="1069">
        <v>1146.82</v>
      </c>
      <c r="L48" s="959">
        <v>1113.2</v>
      </c>
      <c r="M48" s="927">
        <v>23.6</v>
      </c>
      <c r="N48" s="927">
        <v>19.899999999999999</v>
      </c>
      <c r="O48" s="922"/>
      <c r="P48" s="830"/>
      <c r="R48" s="1056"/>
      <c r="T48" s="244"/>
      <c r="U48" s="244"/>
      <c r="V48" s="244"/>
      <c r="W48" s="244"/>
      <c r="X48" s="244"/>
      <c r="Y48" s="244"/>
      <c r="Z48" s="244"/>
      <c r="AA48" s="244"/>
      <c r="AB48" s="244"/>
      <c r="AC48" s="244"/>
      <c r="AD48" s="244"/>
    </row>
    <row r="49" spans="1:30" ht="13.5" customHeight="1" x14ac:dyDescent="0.2">
      <c r="A49" s="113"/>
      <c r="B49" s="215"/>
      <c r="C49" s="77" t="s">
        <v>265</v>
      </c>
      <c r="D49" s="168"/>
      <c r="E49" s="168"/>
      <c r="F49" s="168"/>
      <c r="G49" s="168"/>
      <c r="H49" s="168"/>
      <c r="I49" s="955">
        <v>1285.3</v>
      </c>
      <c r="J49" s="959">
        <v>1277.4052178039108</v>
      </c>
      <c r="K49" s="1069">
        <v>1511.38</v>
      </c>
      <c r="L49" s="959">
        <v>1452.63</v>
      </c>
      <c r="M49" s="927">
        <v>7.4</v>
      </c>
      <c r="N49" s="927">
        <v>8.4</v>
      </c>
      <c r="O49" s="922"/>
      <c r="P49" s="830"/>
      <c r="R49" s="1056"/>
      <c r="T49" s="244"/>
      <c r="U49" s="244"/>
      <c r="V49" s="244"/>
      <c r="W49" s="244"/>
      <c r="X49" s="244"/>
      <c r="Y49" s="244"/>
      <c r="Z49" s="244"/>
      <c r="AA49" s="244"/>
      <c r="AB49" s="244"/>
      <c r="AC49" s="244"/>
      <c r="AD49" s="244"/>
    </row>
    <row r="50" spans="1:30" ht="13.5" customHeight="1" x14ac:dyDescent="0.2">
      <c r="A50" s="113"/>
      <c r="B50" s="215"/>
      <c r="C50" s="77" t="s">
        <v>264</v>
      </c>
      <c r="D50" s="168"/>
      <c r="E50" s="168"/>
      <c r="F50" s="168"/>
      <c r="G50" s="168"/>
      <c r="H50" s="168"/>
      <c r="I50" s="955">
        <v>760.2</v>
      </c>
      <c r="J50" s="959">
        <v>766.93772090756761</v>
      </c>
      <c r="K50" s="1069">
        <v>904.37</v>
      </c>
      <c r="L50" s="959">
        <v>892.3</v>
      </c>
      <c r="M50" s="927">
        <v>24.5</v>
      </c>
      <c r="N50" s="927">
        <v>26.2</v>
      </c>
      <c r="O50" s="922"/>
      <c r="P50" s="830"/>
      <c r="R50" s="1056"/>
      <c r="T50" s="244"/>
      <c r="U50" s="244"/>
      <c r="V50" s="244"/>
      <c r="W50" s="244"/>
      <c r="X50" s="244"/>
      <c r="Y50" s="244"/>
      <c r="Z50" s="244"/>
      <c r="AA50" s="244"/>
      <c r="AB50" s="244"/>
      <c r="AC50" s="244"/>
      <c r="AD50" s="244"/>
    </row>
    <row r="51" spans="1:30" ht="13.5" customHeight="1" x14ac:dyDescent="0.2">
      <c r="A51" s="113"/>
      <c r="B51" s="215"/>
      <c r="C51" s="77" t="s">
        <v>263</v>
      </c>
      <c r="D51" s="168"/>
      <c r="E51" s="168"/>
      <c r="F51" s="168"/>
      <c r="G51" s="168"/>
      <c r="H51" s="168"/>
      <c r="I51" s="955">
        <v>1195.5</v>
      </c>
      <c r="J51" s="959">
        <v>1202.1051295259754</v>
      </c>
      <c r="K51" s="1069">
        <v>1293.33</v>
      </c>
      <c r="L51" s="959">
        <v>1301.7</v>
      </c>
      <c r="M51" s="927">
        <v>10.199999999999999</v>
      </c>
      <c r="N51" s="927">
        <v>9.8000000000000007</v>
      </c>
      <c r="O51" s="922"/>
      <c r="P51" s="830"/>
      <c r="R51" s="1056"/>
      <c r="T51" s="244"/>
      <c r="U51" s="244"/>
      <c r="V51" s="244"/>
      <c r="W51" s="244"/>
      <c r="X51" s="244"/>
      <c r="Y51" s="244"/>
      <c r="Z51" s="244"/>
      <c r="AA51" s="244"/>
      <c r="AB51" s="244"/>
      <c r="AC51" s="244"/>
      <c r="AD51" s="244"/>
    </row>
    <row r="52" spans="1:30" ht="13.5" customHeight="1" x14ac:dyDescent="0.2">
      <c r="A52" s="113"/>
      <c r="B52" s="215"/>
      <c r="C52" s="77" t="s">
        <v>262</v>
      </c>
      <c r="D52" s="168"/>
      <c r="E52" s="168"/>
      <c r="F52" s="168"/>
      <c r="G52" s="168"/>
      <c r="H52" s="168"/>
      <c r="I52" s="955">
        <v>760.7</v>
      </c>
      <c r="J52" s="959">
        <v>767.73660899536776</v>
      </c>
      <c r="K52" s="1069">
        <v>854.02</v>
      </c>
      <c r="L52" s="959">
        <v>856.67</v>
      </c>
      <c r="M52" s="927">
        <v>22.3</v>
      </c>
      <c r="N52" s="927">
        <v>21.4</v>
      </c>
      <c r="O52" s="922"/>
      <c r="P52" s="830"/>
      <c r="R52" s="1056"/>
      <c r="T52" s="244"/>
      <c r="U52" s="244"/>
      <c r="V52" s="244"/>
      <c r="W52" s="244"/>
      <c r="X52" s="244"/>
      <c r="Y52" s="244"/>
      <c r="Z52" s="244"/>
      <c r="AA52" s="244"/>
      <c r="AB52" s="244"/>
      <c r="AC52" s="244"/>
      <c r="AD52" s="244"/>
    </row>
    <row r="53" spans="1:30" ht="13.5" customHeight="1" x14ac:dyDescent="0.2">
      <c r="A53" s="113"/>
      <c r="B53" s="215"/>
      <c r="C53" s="77" t="s">
        <v>261</v>
      </c>
      <c r="D53" s="168"/>
      <c r="E53" s="168"/>
      <c r="F53" s="168"/>
      <c r="G53" s="168"/>
      <c r="H53" s="168"/>
      <c r="I53" s="955">
        <v>1265.0999999999999</v>
      </c>
      <c r="J53" s="959">
        <v>1331.4384742590216</v>
      </c>
      <c r="K53" s="1069">
        <v>1447.25</v>
      </c>
      <c r="L53" s="959">
        <v>1496.99</v>
      </c>
      <c r="M53" s="927">
        <v>20.2</v>
      </c>
      <c r="N53" s="927">
        <v>21.2</v>
      </c>
      <c r="O53" s="922"/>
      <c r="P53" s="830"/>
      <c r="R53" s="1056"/>
      <c r="T53" s="244"/>
      <c r="U53" s="244"/>
      <c r="V53" s="244"/>
      <c r="W53" s="244"/>
      <c r="X53" s="244"/>
      <c r="Y53" s="244"/>
      <c r="Z53" s="244"/>
      <c r="AA53" s="244"/>
      <c r="AB53" s="244"/>
      <c r="AC53" s="244"/>
      <c r="AD53" s="244"/>
    </row>
    <row r="54" spans="1:30" ht="13.5" customHeight="1" x14ac:dyDescent="0.2">
      <c r="A54" s="113"/>
      <c r="B54" s="215"/>
      <c r="C54" s="77" t="s">
        <v>111</v>
      </c>
      <c r="D54" s="168"/>
      <c r="E54" s="168"/>
      <c r="F54" s="168"/>
      <c r="G54" s="168"/>
      <c r="H54" s="168"/>
      <c r="I54" s="955">
        <v>933</v>
      </c>
      <c r="J54" s="959">
        <v>930.25321200866392</v>
      </c>
      <c r="K54" s="1069">
        <v>1045.72</v>
      </c>
      <c r="L54" s="959">
        <v>1050.1199999999999</v>
      </c>
      <c r="M54" s="927">
        <v>29</v>
      </c>
      <c r="N54" s="927">
        <v>27.4</v>
      </c>
      <c r="O54" s="922"/>
      <c r="P54" s="830"/>
      <c r="R54" s="1056"/>
      <c r="T54" s="244"/>
      <c r="U54" s="244"/>
      <c r="V54" s="244"/>
      <c r="W54" s="244"/>
      <c r="X54" s="244"/>
      <c r="Y54" s="244"/>
      <c r="Z54" s="244"/>
      <c r="AA54" s="244"/>
      <c r="AB54" s="244"/>
      <c r="AC54" s="244"/>
      <c r="AD54" s="244"/>
    </row>
    <row r="55" spans="1:30" ht="13.5" customHeight="1" x14ac:dyDescent="0.2">
      <c r="A55" s="113"/>
      <c r="B55" s="215"/>
      <c r="C55" s="1604" t="s">
        <v>494</v>
      </c>
      <c r="D55" s="1604"/>
      <c r="E55" s="1604"/>
      <c r="F55" s="1604"/>
      <c r="G55" s="1604"/>
      <c r="H55" s="1604"/>
      <c r="I55" s="1604"/>
      <c r="J55" s="1604"/>
      <c r="K55" s="1604"/>
      <c r="L55" s="1604"/>
      <c r="M55" s="1604"/>
      <c r="N55" s="1604"/>
      <c r="O55" s="1604"/>
      <c r="P55" s="113"/>
      <c r="R55" s="1056"/>
    </row>
    <row r="56" spans="1:30" ht="13.5" customHeight="1" x14ac:dyDescent="0.2">
      <c r="A56" s="113"/>
      <c r="B56" s="215"/>
      <c r="C56" s="166" t="s">
        <v>390</v>
      </c>
      <c r="D56" s="115"/>
      <c r="E56" s="116"/>
      <c r="F56" s="165"/>
      <c r="G56" s="165"/>
      <c r="H56" s="128"/>
      <c r="I56" s="1605" t="s">
        <v>425</v>
      </c>
      <c r="J56" s="1605"/>
      <c r="K56" s="1605"/>
      <c r="L56" s="1605"/>
      <c r="M56" s="1605"/>
      <c r="N56" s="1605"/>
      <c r="O56" s="1605"/>
      <c r="P56" s="113"/>
    </row>
    <row r="57" spans="1:30" ht="13.5" customHeight="1" x14ac:dyDescent="0.2">
      <c r="A57" s="113"/>
      <c r="B57" s="219">
        <v>14</v>
      </c>
      <c r="C57" s="1593">
        <v>42644</v>
      </c>
      <c r="D57" s="1593"/>
      <c r="E57" s="115"/>
      <c r="F57" s="115"/>
      <c r="G57" s="115"/>
      <c r="H57" s="115"/>
      <c r="I57" s="115"/>
      <c r="J57" s="115"/>
      <c r="K57" s="115"/>
      <c r="L57" s="115"/>
      <c r="M57" s="115"/>
      <c r="N57" s="115"/>
      <c r="P57" s="113"/>
    </row>
    <row r="60" spans="1:30" x14ac:dyDescent="0.2">
      <c r="AA60" s="114">
        <v>1</v>
      </c>
    </row>
  </sheetData>
  <mergeCells count="20">
    <mergeCell ref="C29:F29"/>
    <mergeCell ref="C57:D57"/>
    <mergeCell ref="C33:N33"/>
    <mergeCell ref="C34:D35"/>
    <mergeCell ref="I35:J35"/>
    <mergeCell ref="K35:L35"/>
    <mergeCell ref="M35:N35"/>
    <mergeCell ref="G32:H32"/>
    <mergeCell ref="I32:J32"/>
    <mergeCell ref="K32:L32"/>
    <mergeCell ref="M32:N32"/>
    <mergeCell ref="C55:O55"/>
    <mergeCell ref="I56:O56"/>
    <mergeCell ref="L1:O1"/>
    <mergeCell ref="C5:D6"/>
    <mergeCell ref="C8:F8"/>
    <mergeCell ref="C13:D14"/>
    <mergeCell ref="I14:J14"/>
    <mergeCell ref="K14:L14"/>
    <mergeCell ref="M14:N1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R49"/>
  <sheetViews>
    <sheetView zoomScaleNormal="100" workbookViewId="0"/>
  </sheetViews>
  <sheetFormatPr defaultRowHeight="12.75" x14ac:dyDescent="0.2"/>
  <cols>
    <col min="1" max="1" width="1" style="74" customWidth="1"/>
    <col min="2" max="2" width="2.5703125" style="74" customWidth="1"/>
    <col min="3" max="3" width="2.28515625" style="74" customWidth="1"/>
    <col min="4" max="4" width="39.140625" style="74" customWidth="1"/>
    <col min="5" max="9" width="11" style="74" customWidth="1"/>
    <col min="10" max="10" width="2.5703125" style="74" customWidth="1"/>
    <col min="11" max="11" width="1" style="74" customWidth="1"/>
    <col min="12" max="16384" width="9.140625" style="74"/>
  </cols>
  <sheetData>
    <row r="1" spans="1:11" ht="13.5" customHeight="1" x14ac:dyDescent="0.2">
      <c r="A1" s="2"/>
      <c r="B1" s="1606" t="s">
        <v>321</v>
      </c>
      <c r="C1" s="1606"/>
      <c r="D1" s="1606"/>
      <c r="E1" s="194"/>
      <c r="F1" s="194"/>
      <c r="G1" s="194"/>
      <c r="H1" s="194"/>
      <c r="I1" s="194"/>
      <c r="J1" s="235"/>
      <c r="K1" s="2"/>
    </row>
    <row r="2" spans="1:11" ht="6" customHeight="1" x14ac:dyDescent="0.2">
      <c r="A2" s="2"/>
      <c r="B2" s="1607"/>
      <c r="C2" s="1607"/>
      <c r="D2" s="1607"/>
      <c r="E2" s="4"/>
      <c r="F2" s="4"/>
      <c r="G2" s="4"/>
      <c r="H2" s="4"/>
      <c r="I2" s="4"/>
      <c r="J2" s="493"/>
      <c r="K2" s="2"/>
    </row>
    <row r="3" spans="1:11" ht="13.5" customHeight="1" thickBot="1" x14ac:dyDescent="0.25">
      <c r="A3" s="2"/>
      <c r="B3" s="4"/>
      <c r="C3" s="4"/>
      <c r="D3" s="4"/>
      <c r="E3" s="655"/>
      <c r="F3" s="655"/>
      <c r="G3" s="655"/>
      <c r="H3" s="655"/>
      <c r="I3" s="655" t="s">
        <v>70</v>
      </c>
      <c r="J3" s="192"/>
      <c r="K3" s="2"/>
    </row>
    <row r="4" spans="1:11" s="7" customFormat="1" ht="13.5" customHeight="1" thickBot="1" x14ac:dyDescent="0.25">
      <c r="A4" s="6"/>
      <c r="B4" s="14"/>
      <c r="C4" s="1608" t="s">
        <v>348</v>
      </c>
      <c r="D4" s="1609"/>
      <c r="E4" s="1609"/>
      <c r="F4" s="1609"/>
      <c r="G4" s="1609"/>
      <c r="H4" s="1609"/>
      <c r="I4" s="1610"/>
      <c r="J4" s="192"/>
      <c r="K4" s="6"/>
    </row>
    <row r="5" spans="1:11" ht="4.5" customHeight="1" x14ac:dyDescent="0.2">
      <c r="A5" s="2"/>
      <c r="B5" s="4"/>
      <c r="C5" s="1611" t="s">
        <v>85</v>
      </c>
      <c r="D5" s="1612"/>
      <c r="E5" s="657"/>
      <c r="F5" s="657"/>
      <c r="G5" s="657"/>
      <c r="H5" s="657"/>
      <c r="I5" s="657"/>
      <c r="J5" s="192"/>
      <c r="K5" s="2"/>
    </row>
    <row r="6" spans="1:11" ht="15.75" customHeight="1" x14ac:dyDescent="0.2">
      <c r="A6" s="2"/>
      <c r="B6" s="4"/>
      <c r="C6" s="1611"/>
      <c r="D6" s="1612"/>
      <c r="E6" s="1613" t="s">
        <v>347</v>
      </c>
      <c r="F6" s="1613"/>
      <c r="G6" s="1613"/>
      <c r="H6" s="1613"/>
      <c r="I6" s="1613"/>
      <c r="J6" s="192"/>
      <c r="K6" s="2"/>
    </row>
    <row r="7" spans="1:11" ht="13.5" customHeight="1" x14ac:dyDescent="0.2">
      <c r="A7" s="2"/>
      <c r="B7" s="4"/>
      <c r="C7" s="1612"/>
      <c r="D7" s="1612"/>
      <c r="E7" s="1614">
        <v>2015</v>
      </c>
      <c r="F7" s="1614"/>
      <c r="G7" s="1614"/>
      <c r="H7" s="1615">
        <v>2016</v>
      </c>
      <c r="I7" s="1614"/>
      <c r="J7" s="192"/>
      <c r="K7" s="2"/>
    </row>
    <row r="8" spans="1:11" ht="13.5" customHeight="1" x14ac:dyDescent="0.2">
      <c r="A8" s="2"/>
      <c r="B8" s="4"/>
      <c r="C8" s="495"/>
      <c r="D8" s="495"/>
      <c r="E8" s="880" t="s">
        <v>102</v>
      </c>
      <c r="F8" s="656" t="s">
        <v>99</v>
      </c>
      <c r="G8" s="1070" t="s">
        <v>96</v>
      </c>
      <c r="H8" s="656" t="s">
        <v>93</v>
      </c>
      <c r="I8" s="880" t="s">
        <v>102</v>
      </c>
      <c r="J8" s="192"/>
      <c r="K8" s="2"/>
    </row>
    <row r="9" spans="1:11" s="498" customFormat="1" ht="23.25" customHeight="1" x14ac:dyDescent="0.2">
      <c r="A9" s="496"/>
      <c r="B9" s="497"/>
      <c r="C9" s="1617" t="s">
        <v>68</v>
      </c>
      <c r="D9" s="1617"/>
      <c r="E9" s="953">
        <v>5.23</v>
      </c>
      <c r="F9" s="953">
        <v>5.24</v>
      </c>
      <c r="G9" s="953">
        <v>5.19</v>
      </c>
      <c r="H9" s="953">
        <v>5.19</v>
      </c>
      <c r="I9" s="953">
        <v>5.21</v>
      </c>
      <c r="J9" s="537"/>
      <c r="K9" s="496"/>
    </row>
    <row r="10" spans="1:11" ht="18.75" customHeight="1" x14ac:dyDescent="0.2">
      <c r="A10" s="2"/>
      <c r="B10" s="4"/>
      <c r="C10" s="181" t="s">
        <v>329</v>
      </c>
      <c r="D10" s="13"/>
      <c r="E10" s="954">
        <v>11.51</v>
      </c>
      <c r="F10" s="954">
        <v>11.23</v>
      </c>
      <c r="G10" s="954">
        <v>10.86</v>
      </c>
      <c r="H10" s="954">
        <v>10.95</v>
      </c>
      <c r="I10" s="954">
        <v>10.93</v>
      </c>
      <c r="J10" s="537"/>
      <c r="K10" s="2"/>
    </row>
    <row r="11" spans="1:11" ht="18.75" customHeight="1" x14ac:dyDescent="0.2">
      <c r="A11" s="2"/>
      <c r="B11" s="4"/>
      <c r="C11" s="181" t="s">
        <v>253</v>
      </c>
      <c r="D11" s="21"/>
      <c r="E11" s="954">
        <v>7.07</v>
      </c>
      <c r="F11" s="954">
        <v>7.11</v>
      </c>
      <c r="G11" s="954">
        <v>7.03</v>
      </c>
      <c r="H11" s="954">
        <v>6.98</v>
      </c>
      <c r="I11" s="954">
        <v>6.96</v>
      </c>
      <c r="J11" s="537"/>
      <c r="K11" s="2"/>
    </row>
    <row r="12" spans="1:11" ht="18.75" customHeight="1" x14ac:dyDescent="0.2">
      <c r="A12" s="2"/>
      <c r="B12" s="4"/>
      <c r="C12" s="181" t="s">
        <v>254</v>
      </c>
      <c r="D12" s="21"/>
      <c r="E12" s="954">
        <v>4.2</v>
      </c>
      <c r="F12" s="954">
        <v>4.25</v>
      </c>
      <c r="G12" s="954">
        <v>4.22</v>
      </c>
      <c r="H12" s="954">
        <v>4.2300000000000004</v>
      </c>
      <c r="I12" s="954">
        <v>4.29</v>
      </c>
      <c r="J12" s="537"/>
      <c r="K12" s="2"/>
    </row>
    <row r="13" spans="1:11" ht="18.75" customHeight="1" x14ac:dyDescent="0.2">
      <c r="A13" s="2"/>
      <c r="B13" s="4"/>
      <c r="C13" s="181" t="s">
        <v>84</v>
      </c>
      <c r="D13" s="13"/>
      <c r="E13" s="954">
        <v>4.17</v>
      </c>
      <c r="F13" s="954">
        <v>4.2699999999999996</v>
      </c>
      <c r="G13" s="954">
        <v>4.21</v>
      </c>
      <c r="H13" s="954">
        <v>4.21</v>
      </c>
      <c r="I13" s="954">
        <v>4.1900000000000004</v>
      </c>
      <c r="J13" s="494"/>
      <c r="K13" s="2"/>
    </row>
    <row r="14" spans="1:11" ht="18.75" customHeight="1" x14ac:dyDescent="0.2">
      <c r="A14" s="2"/>
      <c r="B14" s="4"/>
      <c r="C14" s="181" t="s">
        <v>255</v>
      </c>
      <c r="D14" s="21"/>
      <c r="E14" s="954">
        <v>4.42</v>
      </c>
      <c r="F14" s="954">
        <v>4.43</v>
      </c>
      <c r="G14" s="954">
        <v>4.37</v>
      </c>
      <c r="H14" s="954">
        <v>4.47</v>
      </c>
      <c r="I14" s="954">
        <v>4.5</v>
      </c>
      <c r="J14" s="494"/>
      <c r="K14" s="2"/>
    </row>
    <row r="15" spans="1:11" ht="18.75" customHeight="1" x14ac:dyDescent="0.2">
      <c r="A15" s="2"/>
      <c r="B15" s="4"/>
      <c r="C15" s="181" t="s">
        <v>83</v>
      </c>
      <c r="D15" s="21"/>
      <c r="E15" s="954">
        <v>4.29</v>
      </c>
      <c r="F15" s="954">
        <v>4.28</v>
      </c>
      <c r="G15" s="954">
        <v>4.26</v>
      </c>
      <c r="H15" s="954">
        <v>4.2699999999999996</v>
      </c>
      <c r="I15" s="954">
        <v>4.16</v>
      </c>
      <c r="J15" s="494"/>
      <c r="K15" s="2"/>
    </row>
    <row r="16" spans="1:11" ht="18.75" customHeight="1" x14ac:dyDescent="0.2">
      <c r="A16" s="2"/>
      <c r="B16" s="4"/>
      <c r="C16" s="181" t="s">
        <v>256</v>
      </c>
      <c r="D16" s="21"/>
      <c r="E16" s="954">
        <v>4.46</v>
      </c>
      <c r="F16" s="954">
        <v>4.43</v>
      </c>
      <c r="G16" s="954">
        <v>4.37</v>
      </c>
      <c r="H16" s="954">
        <v>4.49</v>
      </c>
      <c r="I16" s="954">
        <v>4.33</v>
      </c>
      <c r="J16" s="494"/>
      <c r="K16" s="2"/>
    </row>
    <row r="17" spans="1:18" ht="18.75" customHeight="1" x14ac:dyDescent="0.2">
      <c r="A17" s="2"/>
      <c r="B17" s="4"/>
      <c r="C17" s="181" t="s">
        <v>82</v>
      </c>
      <c r="D17" s="21"/>
      <c r="E17" s="954">
        <v>4.25</v>
      </c>
      <c r="F17" s="954">
        <v>4.29</v>
      </c>
      <c r="G17" s="954">
        <v>4.3</v>
      </c>
      <c r="H17" s="954">
        <v>4.25</v>
      </c>
      <c r="I17" s="954">
        <v>4.26</v>
      </c>
      <c r="J17" s="494"/>
      <c r="K17" s="2"/>
    </row>
    <row r="18" spans="1:18" ht="18.75" customHeight="1" x14ac:dyDescent="0.2">
      <c r="A18" s="2"/>
      <c r="B18" s="4"/>
      <c r="C18" s="181" t="s">
        <v>81</v>
      </c>
      <c r="D18" s="21"/>
      <c r="E18" s="954">
        <v>4.88</v>
      </c>
      <c r="F18" s="954">
        <v>4.88</v>
      </c>
      <c r="G18" s="954">
        <v>4.84</v>
      </c>
      <c r="H18" s="954">
        <v>4.82</v>
      </c>
      <c r="I18" s="954">
        <v>4.7300000000000004</v>
      </c>
      <c r="J18" s="494"/>
      <c r="K18" s="2"/>
    </row>
    <row r="19" spans="1:18" ht="18.75" customHeight="1" x14ac:dyDescent="0.2">
      <c r="A19" s="2"/>
      <c r="B19" s="4"/>
      <c r="C19" s="181" t="s">
        <v>257</v>
      </c>
      <c r="D19" s="21"/>
      <c r="E19" s="954">
        <v>4.29</v>
      </c>
      <c r="F19" s="954">
        <v>4.3600000000000003</v>
      </c>
      <c r="G19" s="954">
        <v>4.37</v>
      </c>
      <c r="H19" s="954">
        <v>4.25</v>
      </c>
      <c r="I19" s="954">
        <v>4.25</v>
      </c>
      <c r="J19" s="494"/>
      <c r="K19" s="2"/>
    </row>
    <row r="20" spans="1:18" ht="18.75" customHeight="1" x14ac:dyDescent="0.2">
      <c r="A20" s="2"/>
      <c r="B20" s="4"/>
      <c r="C20" s="181" t="s">
        <v>80</v>
      </c>
      <c r="D20" s="13"/>
      <c r="E20" s="954">
        <v>5.13</v>
      </c>
      <c r="F20" s="954">
        <v>5.25</v>
      </c>
      <c r="G20" s="954">
        <v>5.08</v>
      </c>
      <c r="H20" s="954">
        <v>4.92</v>
      </c>
      <c r="I20" s="954">
        <v>4.9800000000000004</v>
      </c>
      <c r="J20" s="494"/>
      <c r="K20" s="2"/>
    </row>
    <row r="21" spans="1:18" ht="18.75" customHeight="1" x14ac:dyDescent="0.2">
      <c r="A21" s="2"/>
      <c r="B21" s="4"/>
      <c r="C21" s="181" t="s">
        <v>258</v>
      </c>
      <c r="D21" s="21"/>
      <c r="E21" s="954">
        <v>5.2</v>
      </c>
      <c r="F21" s="954">
        <v>5.22</v>
      </c>
      <c r="G21" s="954">
        <v>5.16</v>
      </c>
      <c r="H21" s="954">
        <v>5.17</v>
      </c>
      <c r="I21" s="954">
        <v>5.23</v>
      </c>
      <c r="J21" s="494"/>
      <c r="K21" s="2"/>
      <c r="L21" s="33"/>
      <c r="M21" s="33"/>
      <c r="N21" s="33"/>
      <c r="O21" s="33"/>
      <c r="P21" s="33"/>
      <c r="Q21" s="33"/>
      <c r="R21" s="33"/>
    </row>
    <row r="22" spans="1:18" ht="18.75" customHeight="1" x14ac:dyDescent="0.2">
      <c r="A22" s="2"/>
      <c r="B22" s="4"/>
      <c r="C22" s="181" t="s">
        <v>259</v>
      </c>
      <c r="D22" s="21"/>
      <c r="E22" s="954">
        <v>4.79</v>
      </c>
      <c r="F22" s="954">
        <v>4.82</v>
      </c>
      <c r="G22" s="954">
        <v>4.88</v>
      </c>
      <c r="H22" s="954">
        <v>4.8</v>
      </c>
      <c r="I22" s="954">
        <v>4.8099999999999996</v>
      </c>
      <c r="J22" s="494"/>
      <c r="K22" s="2"/>
      <c r="L22" s="33"/>
      <c r="M22" s="33"/>
      <c r="N22" s="33"/>
      <c r="O22" s="33"/>
      <c r="P22" s="33"/>
      <c r="Q22" s="33"/>
      <c r="R22" s="33"/>
    </row>
    <row r="23" spans="1:18" ht="18.75" customHeight="1" x14ac:dyDescent="0.2">
      <c r="A23" s="2"/>
      <c r="B23" s="4"/>
      <c r="C23" s="181" t="s">
        <v>335</v>
      </c>
      <c r="D23" s="21"/>
      <c r="E23" s="954">
        <v>4.71</v>
      </c>
      <c r="F23" s="954">
        <v>4.72</v>
      </c>
      <c r="G23" s="954">
        <v>4.6399999999999997</v>
      </c>
      <c r="H23" s="954">
        <v>4.67</v>
      </c>
      <c r="I23" s="954">
        <v>4.67</v>
      </c>
      <c r="J23" s="494"/>
      <c r="K23" s="2"/>
      <c r="L23" s="33"/>
      <c r="M23" s="33"/>
      <c r="N23" s="33"/>
      <c r="O23" s="33"/>
      <c r="P23" s="33"/>
      <c r="Q23" s="33"/>
      <c r="R23" s="33"/>
    </row>
    <row r="24" spans="1:18" ht="18.75" customHeight="1" x14ac:dyDescent="0.2">
      <c r="A24" s="2"/>
      <c r="B24" s="4"/>
      <c r="C24" s="181" t="s">
        <v>336</v>
      </c>
      <c r="D24" s="21"/>
      <c r="E24" s="954">
        <v>4.13</v>
      </c>
      <c r="F24" s="954">
        <v>4.1399999999999997</v>
      </c>
      <c r="G24" s="954">
        <v>4.1100000000000003</v>
      </c>
      <c r="H24" s="954">
        <v>4.12</v>
      </c>
      <c r="I24" s="954">
        <v>4.1500000000000004</v>
      </c>
      <c r="J24" s="494"/>
      <c r="K24" s="2"/>
      <c r="L24" s="33"/>
      <c r="M24" s="33"/>
      <c r="N24" s="33"/>
      <c r="O24" s="33"/>
      <c r="P24" s="33"/>
      <c r="Q24" s="33"/>
      <c r="R24" s="33"/>
    </row>
    <row r="25" spans="1:18" ht="35.25" customHeight="1" thickBot="1" x14ac:dyDescent="0.25">
      <c r="A25" s="2"/>
      <c r="B25" s="4"/>
      <c r="C25" s="658"/>
      <c r="D25" s="658"/>
      <c r="E25" s="499"/>
      <c r="F25" s="499"/>
      <c r="G25" s="499"/>
      <c r="H25" s="499"/>
      <c r="I25" s="499"/>
      <c r="J25" s="494"/>
      <c r="K25" s="2"/>
      <c r="L25" s="33"/>
      <c r="M25" s="33"/>
      <c r="N25" s="33"/>
      <c r="O25" s="33"/>
      <c r="P25" s="33"/>
      <c r="Q25" s="33"/>
      <c r="R25" s="33"/>
    </row>
    <row r="26" spans="1:18" s="7" customFormat="1" ht="13.5" customHeight="1" thickBot="1" x14ac:dyDescent="0.25">
      <c r="A26" s="6"/>
      <c r="B26" s="14"/>
      <c r="C26" s="1608" t="s">
        <v>349</v>
      </c>
      <c r="D26" s="1609"/>
      <c r="E26" s="1609"/>
      <c r="F26" s="1609"/>
      <c r="G26" s="1609"/>
      <c r="H26" s="1609"/>
      <c r="I26" s="1610"/>
      <c r="J26" s="494"/>
      <c r="K26" s="6"/>
      <c r="L26" s="1339"/>
      <c r="M26" s="1339"/>
      <c r="N26" s="1339"/>
      <c r="O26" s="1339"/>
      <c r="P26" s="1339"/>
      <c r="Q26" s="1339"/>
      <c r="R26" s="1339"/>
    </row>
    <row r="27" spans="1:18" ht="4.5" customHeight="1" x14ac:dyDescent="0.2">
      <c r="A27" s="2"/>
      <c r="B27" s="4"/>
      <c r="C27" s="1611" t="s">
        <v>85</v>
      </c>
      <c r="D27" s="1612"/>
      <c r="E27" s="658"/>
      <c r="F27" s="658"/>
      <c r="G27" s="658"/>
      <c r="H27" s="658"/>
      <c r="I27" s="658"/>
      <c r="J27" s="494"/>
      <c r="K27" s="2"/>
      <c r="L27" s="33"/>
      <c r="M27" s="33"/>
      <c r="N27" s="33"/>
      <c r="O27" s="33"/>
      <c r="P27" s="33"/>
      <c r="Q27" s="33"/>
      <c r="R27" s="33"/>
    </row>
    <row r="28" spans="1:18" ht="15.75" customHeight="1" x14ac:dyDescent="0.2">
      <c r="A28" s="2"/>
      <c r="B28" s="4"/>
      <c r="C28" s="1611"/>
      <c r="D28" s="1612"/>
      <c r="E28" s="1613" t="s">
        <v>355</v>
      </c>
      <c r="F28" s="1613"/>
      <c r="G28" s="1613"/>
      <c r="H28" s="1613"/>
      <c r="I28" s="1613"/>
      <c r="J28" s="192"/>
      <c r="K28" s="2"/>
      <c r="L28" s="33"/>
      <c r="M28" s="33"/>
      <c r="N28" s="33"/>
      <c r="O28" s="33"/>
      <c r="P28" s="33"/>
      <c r="Q28" s="33"/>
      <c r="R28" s="33"/>
    </row>
    <row r="29" spans="1:18" ht="13.5" customHeight="1" x14ac:dyDescent="0.2">
      <c r="A29" s="2"/>
      <c r="B29" s="4"/>
      <c r="C29" s="1612"/>
      <c r="D29" s="1612"/>
      <c r="E29" s="1614">
        <v>2015</v>
      </c>
      <c r="F29" s="1614"/>
      <c r="G29" s="1618"/>
      <c r="H29" s="1615">
        <v>2016</v>
      </c>
      <c r="I29" s="1614"/>
      <c r="J29" s="192"/>
      <c r="K29" s="2"/>
      <c r="L29" s="33"/>
      <c r="M29" s="33"/>
      <c r="N29" s="33"/>
      <c r="O29" s="33"/>
      <c r="P29" s="33"/>
      <c r="Q29" s="33"/>
      <c r="R29" s="33"/>
    </row>
    <row r="30" spans="1:18" ht="13.5" customHeight="1" x14ac:dyDescent="0.2">
      <c r="A30" s="2"/>
      <c r="B30" s="4"/>
      <c r="C30" s="495"/>
      <c r="D30" s="495"/>
      <c r="E30" s="880" t="s">
        <v>102</v>
      </c>
      <c r="F30" s="656" t="s">
        <v>99</v>
      </c>
      <c r="G30" s="1070" t="s">
        <v>96</v>
      </c>
      <c r="H30" s="656" t="s">
        <v>93</v>
      </c>
      <c r="I30" s="880" t="s">
        <v>102</v>
      </c>
      <c r="J30" s="192"/>
      <c r="K30" s="2"/>
      <c r="L30" s="33"/>
      <c r="M30" s="1340"/>
      <c r="N30" s="33"/>
      <c r="O30" s="1340"/>
      <c r="P30" s="33"/>
      <c r="Q30" s="33"/>
      <c r="R30" s="33"/>
    </row>
    <row r="31" spans="1:18" s="498" customFormat="1" ht="23.25" customHeight="1" x14ac:dyDescent="0.2">
      <c r="A31" s="496"/>
      <c r="B31" s="497"/>
      <c r="C31" s="1617" t="s">
        <v>68</v>
      </c>
      <c r="D31" s="1617"/>
      <c r="E31" s="951">
        <v>906.18</v>
      </c>
      <c r="F31" s="951">
        <v>907.38</v>
      </c>
      <c r="G31" s="951">
        <v>898.25</v>
      </c>
      <c r="H31" s="951">
        <v>897.86</v>
      </c>
      <c r="I31" s="951">
        <v>901.57</v>
      </c>
      <c r="J31" s="537"/>
      <c r="K31" s="496"/>
      <c r="L31" s="1341"/>
      <c r="M31" s="1050"/>
      <c r="N31" s="1341"/>
      <c r="O31" s="1050"/>
      <c r="P31" s="1341"/>
      <c r="Q31" s="1050"/>
      <c r="R31" s="1050"/>
    </row>
    <row r="32" spans="1:18" ht="18.75" customHeight="1" x14ac:dyDescent="0.2">
      <c r="A32" s="2"/>
      <c r="B32" s="4"/>
      <c r="C32" s="181" t="s">
        <v>329</v>
      </c>
      <c r="D32" s="13"/>
      <c r="E32" s="952">
        <v>1976.73</v>
      </c>
      <c r="F32" s="952">
        <v>1928.47</v>
      </c>
      <c r="G32" s="952">
        <v>1864.56</v>
      </c>
      <c r="H32" s="952">
        <v>1883.15</v>
      </c>
      <c r="I32" s="952">
        <v>1878.1</v>
      </c>
      <c r="J32" s="537"/>
      <c r="K32" s="2"/>
      <c r="L32" s="33"/>
      <c r="M32" s="1050"/>
      <c r="N32" s="1341"/>
      <c r="O32" s="1050"/>
      <c r="P32" s="33"/>
      <c r="Q32" s="33"/>
      <c r="R32" s="33"/>
    </row>
    <row r="33" spans="1:18" ht="18.75" customHeight="1" x14ac:dyDescent="0.2">
      <c r="A33" s="2"/>
      <c r="B33" s="4"/>
      <c r="C33" s="181" t="s">
        <v>253</v>
      </c>
      <c r="D33" s="21"/>
      <c r="E33" s="952">
        <v>1224.56</v>
      </c>
      <c r="F33" s="952">
        <v>1231.3499999999999</v>
      </c>
      <c r="G33" s="952">
        <v>1217.74</v>
      </c>
      <c r="H33" s="952">
        <v>1209.71</v>
      </c>
      <c r="I33" s="952">
        <v>1205.8900000000001</v>
      </c>
      <c r="J33" s="537"/>
      <c r="K33" s="2"/>
      <c r="L33" s="33"/>
      <c r="M33" s="1050"/>
      <c r="N33" s="1341"/>
      <c r="O33" s="1050"/>
      <c r="P33" s="33"/>
      <c r="Q33" s="33"/>
      <c r="R33" s="33"/>
    </row>
    <row r="34" spans="1:18" ht="18.75" customHeight="1" x14ac:dyDescent="0.2">
      <c r="A34" s="2"/>
      <c r="B34" s="4"/>
      <c r="C34" s="181" t="s">
        <v>254</v>
      </c>
      <c r="D34" s="21"/>
      <c r="E34" s="952">
        <v>727.64</v>
      </c>
      <c r="F34" s="952">
        <v>735.8</v>
      </c>
      <c r="G34" s="952">
        <v>731.14</v>
      </c>
      <c r="H34" s="952">
        <v>732.21</v>
      </c>
      <c r="I34" s="952">
        <v>742.81</v>
      </c>
      <c r="J34" s="537"/>
      <c r="K34" s="2"/>
      <c r="L34" s="33"/>
      <c r="M34" s="1050"/>
      <c r="N34" s="1341"/>
      <c r="O34" s="1050"/>
      <c r="P34" s="33"/>
      <c r="Q34" s="33"/>
      <c r="R34" s="33"/>
    </row>
    <row r="35" spans="1:18" ht="18.75" customHeight="1" x14ac:dyDescent="0.2">
      <c r="A35" s="2"/>
      <c r="B35" s="4"/>
      <c r="C35" s="181" t="s">
        <v>84</v>
      </c>
      <c r="D35" s="13"/>
      <c r="E35" s="952">
        <v>722.52</v>
      </c>
      <c r="F35" s="952">
        <v>740.72</v>
      </c>
      <c r="G35" s="952">
        <v>730.4</v>
      </c>
      <c r="H35" s="952">
        <v>729.3</v>
      </c>
      <c r="I35" s="952">
        <v>726.23</v>
      </c>
      <c r="J35" s="494"/>
      <c r="K35" s="2"/>
      <c r="L35" s="33"/>
      <c r="M35" s="1050"/>
      <c r="N35" s="1341"/>
      <c r="O35" s="1050"/>
      <c r="P35" s="33"/>
      <c r="Q35" s="33"/>
      <c r="R35" s="33"/>
    </row>
    <row r="36" spans="1:18" ht="18.75" customHeight="1" x14ac:dyDescent="0.2">
      <c r="A36" s="2"/>
      <c r="B36" s="4"/>
      <c r="C36" s="181" t="s">
        <v>255</v>
      </c>
      <c r="D36" s="21"/>
      <c r="E36" s="952">
        <v>765.55</v>
      </c>
      <c r="F36" s="952">
        <v>767.03</v>
      </c>
      <c r="G36" s="952">
        <v>757.38</v>
      </c>
      <c r="H36" s="952">
        <v>773.79</v>
      </c>
      <c r="I36" s="952">
        <v>778.97</v>
      </c>
      <c r="J36" s="494"/>
      <c r="K36" s="2"/>
      <c r="L36" s="33"/>
      <c r="M36" s="1050"/>
      <c r="N36" s="1341"/>
      <c r="O36" s="1050"/>
      <c r="P36" s="33"/>
      <c r="Q36" s="33"/>
      <c r="R36" s="33"/>
    </row>
    <row r="37" spans="1:18" ht="18.75" customHeight="1" x14ac:dyDescent="0.2">
      <c r="A37" s="2"/>
      <c r="B37" s="4"/>
      <c r="C37" s="181" t="s">
        <v>83</v>
      </c>
      <c r="D37" s="21"/>
      <c r="E37" s="952">
        <v>743.56</v>
      </c>
      <c r="F37" s="952">
        <v>741.11</v>
      </c>
      <c r="G37" s="952">
        <v>737.88</v>
      </c>
      <c r="H37" s="952">
        <v>739.53</v>
      </c>
      <c r="I37" s="952">
        <v>720.26</v>
      </c>
      <c r="J37" s="494"/>
      <c r="K37" s="2"/>
      <c r="L37" s="33"/>
      <c r="M37" s="1050"/>
      <c r="N37" s="1341"/>
      <c r="O37" s="1050"/>
      <c r="P37" s="33"/>
      <c r="Q37" s="33"/>
      <c r="R37" s="33"/>
    </row>
    <row r="38" spans="1:18" ht="18.75" customHeight="1" x14ac:dyDescent="0.2">
      <c r="A38" s="2"/>
      <c r="B38" s="4"/>
      <c r="C38" s="181" t="s">
        <v>256</v>
      </c>
      <c r="D38" s="21"/>
      <c r="E38" s="952">
        <v>772.74</v>
      </c>
      <c r="F38" s="952">
        <v>767.43</v>
      </c>
      <c r="G38" s="952">
        <v>757.15</v>
      </c>
      <c r="H38" s="952">
        <v>777.86</v>
      </c>
      <c r="I38" s="952">
        <v>750.01</v>
      </c>
      <c r="J38" s="494"/>
      <c r="K38" s="2"/>
      <c r="L38" s="33"/>
      <c r="M38" s="1050"/>
      <c r="N38" s="1341"/>
      <c r="O38" s="1050"/>
      <c r="P38" s="33"/>
      <c r="Q38" s="33"/>
      <c r="R38" s="33"/>
    </row>
    <row r="39" spans="1:18" ht="18.75" customHeight="1" x14ac:dyDescent="0.2">
      <c r="A39" s="2"/>
      <c r="B39" s="4"/>
      <c r="C39" s="181" t="s">
        <v>82</v>
      </c>
      <c r="D39" s="21"/>
      <c r="E39" s="952">
        <v>735.22</v>
      </c>
      <c r="F39" s="952">
        <v>743.76</v>
      </c>
      <c r="G39" s="952">
        <v>745.87</v>
      </c>
      <c r="H39" s="952">
        <v>736.58</v>
      </c>
      <c r="I39" s="952">
        <v>738.96</v>
      </c>
      <c r="J39" s="494"/>
      <c r="K39" s="2"/>
      <c r="L39" s="33"/>
      <c r="M39" s="1050"/>
      <c r="N39" s="1341"/>
      <c r="O39" s="1050"/>
      <c r="P39" s="33"/>
      <c r="Q39" s="33"/>
      <c r="R39" s="33"/>
    </row>
    <row r="40" spans="1:18" ht="18.75" customHeight="1" x14ac:dyDescent="0.2">
      <c r="A40" s="2"/>
      <c r="B40" s="4"/>
      <c r="C40" s="181" t="s">
        <v>81</v>
      </c>
      <c r="D40" s="21"/>
      <c r="E40" s="952">
        <v>844.84</v>
      </c>
      <c r="F40" s="952">
        <v>845.2</v>
      </c>
      <c r="G40" s="952">
        <v>838</v>
      </c>
      <c r="H40" s="952">
        <v>834.85</v>
      </c>
      <c r="I40" s="952">
        <v>820.31</v>
      </c>
      <c r="J40" s="494"/>
      <c r="K40" s="2"/>
      <c r="L40" s="33"/>
      <c r="M40" s="1050"/>
      <c r="N40" s="1341"/>
      <c r="O40" s="1050"/>
      <c r="P40" s="33"/>
      <c r="Q40" s="33"/>
      <c r="R40" s="33"/>
    </row>
    <row r="41" spans="1:18" ht="18.75" customHeight="1" x14ac:dyDescent="0.2">
      <c r="A41" s="2"/>
      <c r="B41" s="4"/>
      <c r="C41" s="181" t="s">
        <v>257</v>
      </c>
      <c r="D41" s="21"/>
      <c r="E41" s="952">
        <v>742.8</v>
      </c>
      <c r="F41" s="952">
        <v>754.77</v>
      </c>
      <c r="G41" s="952">
        <v>756.34</v>
      </c>
      <c r="H41" s="952">
        <v>736.24</v>
      </c>
      <c r="I41" s="952">
        <v>735.62</v>
      </c>
      <c r="J41" s="494"/>
      <c r="K41" s="2"/>
      <c r="L41" s="33"/>
      <c r="M41" s="1050"/>
      <c r="N41" s="1341"/>
      <c r="O41" s="1050"/>
      <c r="P41" s="33"/>
      <c r="Q41" s="33"/>
      <c r="R41" s="33"/>
    </row>
    <row r="42" spans="1:18" ht="18.75" customHeight="1" x14ac:dyDescent="0.2">
      <c r="A42" s="2"/>
      <c r="B42" s="4"/>
      <c r="C42" s="181" t="s">
        <v>80</v>
      </c>
      <c r="D42" s="13"/>
      <c r="E42" s="952">
        <v>888.21</v>
      </c>
      <c r="F42" s="952">
        <v>909.23</v>
      </c>
      <c r="G42" s="952">
        <v>880.36</v>
      </c>
      <c r="H42" s="952">
        <v>853.26</v>
      </c>
      <c r="I42" s="952">
        <v>863.33</v>
      </c>
      <c r="J42" s="494"/>
      <c r="K42" s="2"/>
      <c r="L42" s="33"/>
      <c r="M42" s="1050"/>
      <c r="N42" s="1341"/>
      <c r="O42" s="1050"/>
      <c r="P42" s="33"/>
      <c r="Q42" s="33"/>
      <c r="R42" s="33"/>
    </row>
    <row r="43" spans="1:18" ht="18.75" customHeight="1" x14ac:dyDescent="0.2">
      <c r="A43" s="2"/>
      <c r="B43" s="4"/>
      <c r="C43" s="181" t="s">
        <v>258</v>
      </c>
      <c r="D43" s="21"/>
      <c r="E43" s="952">
        <v>899.69</v>
      </c>
      <c r="F43" s="952">
        <v>904.23</v>
      </c>
      <c r="G43" s="952">
        <v>893.53</v>
      </c>
      <c r="H43" s="952">
        <v>895.11</v>
      </c>
      <c r="I43" s="952">
        <v>906.3</v>
      </c>
      <c r="J43" s="494"/>
      <c r="K43" s="2"/>
      <c r="L43" s="33"/>
      <c r="M43" s="1050"/>
      <c r="N43" s="1341"/>
      <c r="O43" s="1050"/>
      <c r="P43" s="33"/>
      <c r="Q43" s="33"/>
      <c r="R43" s="33"/>
    </row>
    <row r="44" spans="1:18" ht="18.75" customHeight="1" x14ac:dyDescent="0.2">
      <c r="A44" s="2"/>
      <c r="B44" s="4"/>
      <c r="C44" s="181" t="s">
        <v>259</v>
      </c>
      <c r="D44" s="21"/>
      <c r="E44" s="952">
        <v>830.91</v>
      </c>
      <c r="F44" s="952">
        <v>836.01</v>
      </c>
      <c r="G44" s="952">
        <v>844.77</v>
      </c>
      <c r="H44" s="952">
        <v>831.5</v>
      </c>
      <c r="I44" s="952">
        <v>833.48</v>
      </c>
      <c r="J44" s="494"/>
      <c r="K44" s="2"/>
      <c r="L44" s="33"/>
      <c r="M44" s="1050"/>
      <c r="N44" s="1341"/>
      <c r="O44" s="1050"/>
      <c r="P44" s="33"/>
      <c r="Q44" s="33"/>
      <c r="R44" s="33"/>
    </row>
    <row r="45" spans="1:18" ht="18.75" customHeight="1" x14ac:dyDescent="0.2">
      <c r="A45" s="2"/>
      <c r="B45" s="4"/>
      <c r="C45" s="181" t="s">
        <v>335</v>
      </c>
      <c r="D45" s="21"/>
      <c r="E45" s="952">
        <v>816.52</v>
      </c>
      <c r="F45" s="952">
        <v>818.77</v>
      </c>
      <c r="G45" s="952">
        <v>803.41</v>
      </c>
      <c r="H45" s="952">
        <v>809.26</v>
      </c>
      <c r="I45" s="952">
        <v>809.81</v>
      </c>
      <c r="J45" s="494"/>
      <c r="K45" s="2"/>
      <c r="L45" s="33"/>
      <c r="M45" s="1050"/>
      <c r="N45" s="1341"/>
      <c r="O45" s="1050"/>
      <c r="P45" s="33"/>
      <c r="Q45" s="33"/>
      <c r="R45" s="33"/>
    </row>
    <row r="46" spans="1:18" ht="18.75" customHeight="1" x14ac:dyDescent="0.2">
      <c r="A46" s="2"/>
      <c r="B46" s="4"/>
      <c r="C46" s="181" t="s">
        <v>336</v>
      </c>
      <c r="D46" s="21"/>
      <c r="E46" s="952">
        <v>716.04</v>
      </c>
      <c r="F46" s="952">
        <v>717.64</v>
      </c>
      <c r="G46" s="952">
        <v>712.18</v>
      </c>
      <c r="H46" s="952">
        <v>713.15</v>
      </c>
      <c r="I46" s="952">
        <v>718.08</v>
      </c>
      <c r="J46" s="494"/>
      <c r="K46" s="2"/>
      <c r="L46" s="33"/>
      <c r="M46" s="1050"/>
      <c r="N46" s="1341"/>
      <c r="O46" s="1050"/>
      <c r="P46" s="33"/>
      <c r="Q46" s="33"/>
      <c r="R46" s="33"/>
    </row>
    <row r="47" spans="1:18" s="500" customFormat="1" ht="13.5" customHeight="1" x14ac:dyDescent="0.2">
      <c r="A47" s="654"/>
      <c r="B47" s="654"/>
      <c r="C47" s="1605" t="s">
        <v>425</v>
      </c>
      <c r="D47" s="1605"/>
      <c r="E47" s="1605"/>
      <c r="F47" s="1605"/>
      <c r="G47" s="1605"/>
      <c r="H47" s="1605"/>
      <c r="I47" s="1605"/>
      <c r="J47" s="538"/>
      <c r="K47" s="654"/>
      <c r="L47" s="1342"/>
      <c r="M47" s="1342"/>
      <c r="N47" s="1342"/>
      <c r="O47" s="1342"/>
      <c r="P47" s="1342"/>
      <c r="Q47" s="1342"/>
      <c r="R47" s="1342"/>
    </row>
    <row r="48" spans="1:18" ht="13.5" customHeight="1" x14ac:dyDescent="0.2">
      <c r="A48" s="2"/>
      <c r="B48" s="4"/>
      <c r="C48" s="25" t="s">
        <v>440</v>
      </c>
      <c r="D48" s="657"/>
      <c r="E48" s="657"/>
      <c r="F48" s="657"/>
      <c r="G48" s="657"/>
      <c r="H48" s="657"/>
      <c r="I48" s="657"/>
      <c r="J48" s="494"/>
      <c r="K48" s="2"/>
      <c r="L48" s="33"/>
      <c r="M48" s="33"/>
      <c r="N48" s="33"/>
      <c r="O48" s="33"/>
      <c r="P48" s="33"/>
      <c r="Q48" s="33"/>
      <c r="R48" s="33"/>
    </row>
    <row r="49" spans="1:18" ht="13.5" customHeight="1" x14ac:dyDescent="0.2">
      <c r="A49" s="2"/>
      <c r="B49" s="2"/>
      <c r="C49" s="2"/>
      <c r="D49" s="654"/>
      <c r="E49" s="4"/>
      <c r="F49" s="4"/>
      <c r="G49" s="4"/>
      <c r="H49" s="1616">
        <v>42644</v>
      </c>
      <c r="I49" s="1616"/>
      <c r="J49" s="234">
        <v>15</v>
      </c>
      <c r="K49" s="2"/>
      <c r="L49" s="33"/>
      <c r="M49" s="33"/>
      <c r="N49" s="33"/>
      <c r="O49" s="33"/>
      <c r="P49" s="33"/>
      <c r="Q49" s="33"/>
      <c r="R49" s="33"/>
    </row>
  </sheetData>
  <mergeCells count="16">
    <mergeCell ref="H49:I49"/>
    <mergeCell ref="E28:I28"/>
    <mergeCell ref="C31:D31"/>
    <mergeCell ref="C47:I47"/>
    <mergeCell ref="C9:D9"/>
    <mergeCell ref="C26:I26"/>
    <mergeCell ref="C27:D29"/>
    <mergeCell ref="H29:I29"/>
    <mergeCell ref="E29:G29"/>
    <mergeCell ref="B1:D1"/>
    <mergeCell ref="B2:D2"/>
    <mergeCell ref="C4:I4"/>
    <mergeCell ref="C5:D7"/>
    <mergeCell ref="E6:I6"/>
    <mergeCell ref="E7:G7"/>
    <mergeCell ref="H7:I7"/>
  </mergeCells>
  <conditionalFormatting sqref="O31:O46">
    <cfRule type="top10" dxfId="14" priority="1" bottom="1" rank="2"/>
    <cfRule type="top10" dxfId="13"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AG80"/>
  <sheetViews>
    <sheetView zoomScale="125" zoomScaleNormal="125" workbookViewId="0"/>
  </sheetViews>
  <sheetFormatPr defaultRowHeight="12.75" x14ac:dyDescent="0.2"/>
  <cols>
    <col min="1" max="1" width="1" style="372" customWidth="1"/>
    <col min="2" max="2" width="2.5703125" style="372" customWidth="1"/>
    <col min="3" max="3" width="2.28515625" style="372" customWidth="1"/>
    <col min="4" max="4" width="26.7109375" style="434" customWidth="1"/>
    <col min="5" max="6" width="5" style="434" customWidth="1"/>
    <col min="7" max="7" width="5.85546875" style="372" customWidth="1"/>
    <col min="8" max="8" width="5.5703125" style="372" customWidth="1"/>
    <col min="9" max="10" width="4.7109375" style="372" customWidth="1"/>
    <col min="11" max="11" width="4.5703125" style="372" customWidth="1"/>
    <col min="12" max="14" width="4.85546875" style="372" customWidth="1"/>
    <col min="15" max="16" width="5.85546875" style="372" customWidth="1"/>
    <col min="17" max="17" width="5.42578125" style="372" customWidth="1"/>
    <col min="18" max="18" width="2.5703125" style="372" customWidth="1"/>
    <col min="19" max="19" width="1" style="372" customWidth="1"/>
    <col min="20" max="20" width="7.85546875" style="372" bestFit="1" customWidth="1"/>
    <col min="21" max="21" width="7.5703125" style="935" bestFit="1" customWidth="1"/>
    <col min="22" max="22" width="6.5703125" style="372" bestFit="1" customWidth="1"/>
    <col min="23" max="23" width="5.5703125" style="372" customWidth="1"/>
    <col min="24" max="16384" width="9.140625" style="372"/>
  </cols>
  <sheetData>
    <row r="1" spans="1:33" ht="13.5" customHeight="1" x14ac:dyDescent="0.2">
      <c r="A1" s="367"/>
      <c r="B1" s="434"/>
      <c r="C1" s="1623" t="s">
        <v>34</v>
      </c>
      <c r="D1" s="1623"/>
      <c r="E1" s="1623"/>
      <c r="F1" s="1623"/>
      <c r="G1" s="377"/>
      <c r="H1" s="377"/>
      <c r="I1" s="377"/>
      <c r="J1" s="1633" t="s">
        <v>418</v>
      </c>
      <c r="K1" s="1633"/>
      <c r="L1" s="1633"/>
      <c r="M1" s="1633"/>
      <c r="N1" s="1633"/>
      <c r="O1" s="1633"/>
      <c r="P1" s="1633"/>
      <c r="Q1" s="541"/>
      <c r="R1" s="541"/>
      <c r="S1" s="367"/>
    </row>
    <row r="2" spans="1:33" ht="6" customHeight="1" x14ac:dyDescent="0.2">
      <c r="A2" s="540"/>
      <c r="B2" s="490"/>
      <c r="C2" s="901"/>
      <c r="D2" s="966"/>
      <c r="E2" s="424"/>
      <c r="F2" s="424"/>
      <c r="G2" s="424"/>
      <c r="H2" s="424"/>
      <c r="I2" s="424"/>
      <c r="J2" s="424"/>
      <c r="K2" s="424"/>
      <c r="L2" s="424"/>
      <c r="M2" s="424"/>
      <c r="N2" s="424"/>
      <c r="O2" s="424"/>
      <c r="P2" s="424"/>
      <c r="Q2" s="424"/>
      <c r="R2" s="377"/>
      <c r="S2" s="377"/>
    </row>
    <row r="3" spans="1:33" ht="11.25" customHeight="1" thickBot="1" x14ac:dyDescent="0.25">
      <c r="A3" s="367"/>
      <c r="B3" s="435"/>
      <c r="C3" s="431"/>
      <c r="D3" s="431"/>
      <c r="E3" s="377"/>
      <c r="F3" s="377"/>
      <c r="G3" s="377"/>
      <c r="H3" s="377"/>
      <c r="I3" s="377"/>
      <c r="J3" s="695"/>
      <c r="K3" s="695"/>
      <c r="L3" s="695"/>
      <c r="M3" s="695"/>
      <c r="N3" s="695"/>
      <c r="O3" s="695"/>
      <c r="P3" s="695"/>
      <c r="Q3" s="695" t="s">
        <v>70</v>
      </c>
      <c r="R3" s="377"/>
      <c r="S3" s="377"/>
    </row>
    <row r="4" spans="1:33" ht="13.5" customHeight="1" thickBot="1" x14ac:dyDescent="0.25">
      <c r="A4" s="367"/>
      <c r="B4" s="435"/>
      <c r="C4" s="1624" t="s">
        <v>129</v>
      </c>
      <c r="D4" s="1625"/>
      <c r="E4" s="1625"/>
      <c r="F4" s="1625"/>
      <c r="G4" s="1625"/>
      <c r="H4" s="1625"/>
      <c r="I4" s="1625"/>
      <c r="J4" s="1625"/>
      <c r="K4" s="1625"/>
      <c r="L4" s="1625"/>
      <c r="M4" s="1625"/>
      <c r="N4" s="1625"/>
      <c r="O4" s="1625"/>
      <c r="P4" s="1625"/>
      <c r="Q4" s="1626"/>
      <c r="R4" s="377"/>
      <c r="S4" s="377"/>
    </row>
    <row r="5" spans="1:33" ht="3.75" customHeight="1" x14ac:dyDescent="0.2">
      <c r="A5" s="367"/>
      <c r="B5" s="435"/>
      <c r="C5" s="431"/>
      <c r="D5" s="431"/>
      <c r="E5" s="377"/>
      <c r="F5" s="377"/>
      <c r="G5" s="385"/>
      <c r="H5" s="377"/>
      <c r="I5" s="377"/>
      <c r="J5" s="446"/>
      <c r="K5" s="446"/>
      <c r="L5" s="446"/>
      <c r="M5" s="446"/>
      <c r="N5" s="446"/>
      <c r="O5" s="446"/>
      <c r="P5" s="446"/>
      <c r="Q5" s="446"/>
      <c r="R5" s="377"/>
      <c r="S5" s="377"/>
    </row>
    <row r="6" spans="1:33" ht="13.5" customHeight="1" x14ac:dyDescent="0.2">
      <c r="A6" s="367"/>
      <c r="B6" s="435"/>
      <c r="C6" s="1627" t="s">
        <v>128</v>
      </c>
      <c r="D6" s="1628"/>
      <c r="E6" s="1628"/>
      <c r="F6" s="1628"/>
      <c r="G6" s="1628"/>
      <c r="H6" s="1628"/>
      <c r="I6" s="1628"/>
      <c r="J6" s="1628"/>
      <c r="K6" s="1628"/>
      <c r="L6" s="1628"/>
      <c r="M6" s="1628"/>
      <c r="N6" s="1628"/>
      <c r="O6" s="1628"/>
      <c r="P6" s="1628"/>
      <c r="Q6" s="1629"/>
      <c r="R6" s="377"/>
      <c r="S6" s="377"/>
    </row>
    <row r="7" spans="1:33" ht="2.25" customHeight="1" x14ac:dyDescent="0.2">
      <c r="A7" s="367"/>
      <c r="B7" s="435"/>
      <c r="C7" s="1630" t="s">
        <v>78</v>
      </c>
      <c r="D7" s="1630"/>
      <c r="E7" s="384"/>
      <c r="F7" s="384"/>
      <c r="G7" s="1632">
        <v>2014</v>
      </c>
      <c r="H7" s="1632"/>
      <c r="I7" s="1632"/>
      <c r="J7" s="1632"/>
      <c r="K7" s="1632"/>
      <c r="L7" s="1632"/>
      <c r="M7" s="1632"/>
      <c r="N7" s="1632"/>
      <c r="O7" s="1632"/>
      <c r="P7" s="1632"/>
      <c r="Q7" s="1632"/>
      <c r="R7" s="377"/>
      <c r="S7" s="377"/>
    </row>
    <row r="8" spans="1:33" ht="13.5" customHeight="1" x14ac:dyDescent="0.2">
      <c r="A8" s="367"/>
      <c r="B8" s="435"/>
      <c r="C8" s="1631"/>
      <c r="D8" s="1631"/>
      <c r="E8" s="1634">
        <v>2015</v>
      </c>
      <c r="F8" s="1635"/>
      <c r="G8" s="1635"/>
      <c r="H8" s="1635"/>
      <c r="I8" s="1636">
        <v>2016</v>
      </c>
      <c r="J8" s="1635"/>
      <c r="K8" s="1635"/>
      <c r="L8" s="1635"/>
      <c r="M8" s="1635"/>
      <c r="N8" s="1635"/>
      <c r="O8" s="1635"/>
      <c r="P8" s="1635"/>
      <c r="Q8" s="1635"/>
      <c r="R8" s="377"/>
      <c r="S8" s="377"/>
    </row>
    <row r="9" spans="1:33" ht="12.75" customHeight="1" x14ac:dyDescent="0.2">
      <c r="A9" s="367"/>
      <c r="B9" s="435"/>
      <c r="C9" s="382"/>
      <c r="D9" s="382"/>
      <c r="E9" s="780" t="s">
        <v>97</v>
      </c>
      <c r="F9" s="780" t="s">
        <v>96</v>
      </c>
      <c r="G9" s="780" t="s">
        <v>95</v>
      </c>
      <c r="H9" s="780" t="s">
        <v>94</v>
      </c>
      <c r="I9" s="1072" t="s">
        <v>93</v>
      </c>
      <c r="J9" s="780" t="s">
        <v>104</v>
      </c>
      <c r="K9" s="990" t="s">
        <v>103</v>
      </c>
      <c r="L9" s="780" t="s">
        <v>102</v>
      </c>
      <c r="M9" s="780" t="s">
        <v>101</v>
      </c>
      <c r="N9" s="780" t="s">
        <v>100</v>
      </c>
      <c r="O9" s="780" t="s">
        <v>99</v>
      </c>
      <c r="P9" s="780" t="s">
        <v>98</v>
      </c>
      <c r="Q9" s="780" t="s">
        <v>97</v>
      </c>
      <c r="R9" s="492"/>
      <c r="S9" s="377"/>
    </row>
    <row r="10" spans="1:33" s="451" customFormat="1" ht="16.5" customHeight="1" x14ac:dyDescent="0.2">
      <c r="A10" s="447"/>
      <c r="B10" s="448"/>
      <c r="C10" s="1552" t="s">
        <v>106</v>
      </c>
      <c r="D10" s="1552"/>
      <c r="E10" s="449">
        <f t="shared" ref="E10:Q10" si="0">SUM(E11:E17)</f>
        <v>9</v>
      </c>
      <c r="F10" s="449">
        <f t="shared" si="0"/>
        <v>10</v>
      </c>
      <c r="G10" s="449">
        <f t="shared" si="0"/>
        <v>19</v>
      </c>
      <c r="H10" s="449">
        <f t="shared" si="0"/>
        <v>8</v>
      </c>
      <c r="I10" s="449">
        <f t="shared" si="0"/>
        <v>16</v>
      </c>
      <c r="J10" s="449">
        <f t="shared" si="0"/>
        <v>3</v>
      </c>
      <c r="K10" s="449">
        <f t="shared" si="0"/>
        <v>17</v>
      </c>
      <c r="L10" s="449">
        <f t="shared" si="0"/>
        <v>30</v>
      </c>
      <c r="M10" s="449">
        <f t="shared" si="0"/>
        <v>18</v>
      </c>
      <c r="N10" s="449">
        <f t="shared" si="0"/>
        <v>29</v>
      </c>
      <c r="O10" s="449">
        <f t="shared" si="0"/>
        <v>19</v>
      </c>
      <c r="P10" s="449">
        <f t="shared" si="0"/>
        <v>25</v>
      </c>
      <c r="Q10" s="449">
        <f t="shared" si="0"/>
        <v>16</v>
      </c>
      <c r="R10" s="464"/>
      <c r="S10" s="450"/>
      <c r="T10" s="807"/>
      <c r="U10" s="936"/>
      <c r="V10" s="936"/>
      <c r="W10" s="936"/>
      <c r="X10" s="936"/>
      <c r="Y10" s="936"/>
      <c r="Z10" s="936"/>
      <c r="AA10" s="936"/>
      <c r="AB10" s="936"/>
      <c r="AC10" s="936"/>
      <c r="AD10" s="936"/>
      <c r="AE10" s="936"/>
      <c r="AF10" s="936"/>
      <c r="AG10" s="936">
        <f t="shared" ref="AG10" si="1">SUM(Q11:Q17)</f>
        <v>16</v>
      </c>
    </row>
    <row r="11" spans="1:33" s="455" customFormat="1" ht="10.5" customHeight="1" x14ac:dyDescent="0.2">
      <c r="A11" s="452"/>
      <c r="B11" s="453"/>
      <c r="C11" s="900"/>
      <c r="D11" s="514" t="s">
        <v>246</v>
      </c>
      <c r="E11" s="967">
        <v>3</v>
      </c>
      <c r="F11" s="967">
        <v>4</v>
      </c>
      <c r="G11" s="967">
        <v>2</v>
      </c>
      <c r="H11" s="967">
        <v>2</v>
      </c>
      <c r="I11" s="967">
        <v>4</v>
      </c>
      <c r="J11" s="967">
        <v>1</v>
      </c>
      <c r="K11" s="967">
        <v>5</v>
      </c>
      <c r="L11" s="967">
        <v>6</v>
      </c>
      <c r="M11" s="967">
        <v>9</v>
      </c>
      <c r="N11" s="967">
        <v>12</v>
      </c>
      <c r="O11" s="967">
        <v>12</v>
      </c>
      <c r="P11" s="967">
        <v>8</v>
      </c>
      <c r="Q11" s="967">
        <v>6</v>
      </c>
      <c r="R11" s="492"/>
      <c r="S11" s="431"/>
      <c r="U11" s="936"/>
      <c r="V11" s="807"/>
      <c r="W11" s="902"/>
    </row>
    <row r="12" spans="1:33" s="455" customFormat="1" ht="10.5" customHeight="1" x14ac:dyDescent="0.2">
      <c r="A12" s="452"/>
      <c r="B12" s="453"/>
      <c r="C12" s="900"/>
      <c r="D12" s="514" t="s">
        <v>247</v>
      </c>
      <c r="E12" s="967" t="s">
        <v>9</v>
      </c>
      <c r="F12" s="967">
        <v>1</v>
      </c>
      <c r="G12" s="967">
        <v>4</v>
      </c>
      <c r="H12" s="967">
        <v>1</v>
      </c>
      <c r="I12" s="967">
        <v>3</v>
      </c>
      <c r="J12" s="967" t="s">
        <v>9</v>
      </c>
      <c r="K12" s="967">
        <v>1</v>
      </c>
      <c r="L12" s="967">
        <v>1</v>
      </c>
      <c r="M12" s="967">
        <v>1</v>
      </c>
      <c r="N12" s="967">
        <v>1</v>
      </c>
      <c r="O12" s="967" t="s">
        <v>9</v>
      </c>
      <c r="P12" s="967">
        <v>6</v>
      </c>
      <c r="Q12" s="967">
        <v>3</v>
      </c>
      <c r="R12" s="492"/>
      <c r="S12" s="431"/>
      <c r="U12" s="936"/>
      <c r="V12" s="807"/>
      <c r="W12" s="902"/>
    </row>
    <row r="13" spans="1:33" s="917" customFormat="1" ht="10.5" customHeight="1" x14ac:dyDescent="0.2">
      <c r="A13" s="961"/>
      <c r="B13" s="962"/>
      <c r="C13" s="958"/>
      <c r="D13" s="514" t="s">
        <v>248</v>
      </c>
      <c r="E13" s="967">
        <v>3</v>
      </c>
      <c r="F13" s="967" t="s">
        <v>9</v>
      </c>
      <c r="G13" s="967">
        <v>7</v>
      </c>
      <c r="H13" s="967">
        <v>3</v>
      </c>
      <c r="I13" s="967">
        <v>4</v>
      </c>
      <c r="J13" s="967">
        <v>2</v>
      </c>
      <c r="K13" s="967">
        <v>7</v>
      </c>
      <c r="L13" s="967">
        <v>10</v>
      </c>
      <c r="M13" s="967">
        <v>5</v>
      </c>
      <c r="N13" s="967">
        <v>13</v>
      </c>
      <c r="O13" s="967">
        <v>5</v>
      </c>
      <c r="P13" s="967">
        <v>6</v>
      </c>
      <c r="Q13" s="967">
        <v>3</v>
      </c>
      <c r="R13" s="718"/>
      <c r="S13" s="963"/>
      <c r="U13" s="936"/>
      <c r="V13" s="807"/>
      <c r="W13" s="964"/>
    </row>
    <row r="14" spans="1:33" s="455" customFormat="1" ht="12" customHeight="1" x14ac:dyDescent="0.2">
      <c r="A14" s="452"/>
      <c r="B14" s="453"/>
      <c r="C14" s="900"/>
      <c r="D14" s="514" t="s">
        <v>249</v>
      </c>
      <c r="E14" s="967">
        <v>1</v>
      </c>
      <c r="F14" s="967">
        <v>1</v>
      </c>
      <c r="G14" s="967" t="s">
        <v>9</v>
      </c>
      <c r="H14" s="967" t="s">
        <v>9</v>
      </c>
      <c r="I14" s="967" t="s">
        <v>9</v>
      </c>
      <c r="J14" s="967" t="s">
        <v>9</v>
      </c>
      <c r="K14" s="967">
        <v>2</v>
      </c>
      <c r="L14" s="967">
        <v>1</v>
      </c>
      <c r="M14" s="967" t="s">
        <v>9</v>
      </c>
      <c r="N14" s="967">
        <v>3</v>
      </c>
      <c r="O14" s="967">
        <v>1</v>
      </c>
      <c r="P14" s="967">
        <v>5</v>
      </c>
      <c r="Q14" s="967">
        <v>3</v>
      </c>
      <c r="R14" s="454"/>
      <c r="S14" s="431"/>
      <c r="U14" s="1336"/>
      <c r="V14" s="807"/>
    </row>
    <row r="15" spans="1:33" s="455" customFormat="1" ht="10.5" customHeight="1" x14ac:dyDescent="0.2">
      <c r="A15" s="452"/>
      <c r="B15" s="453"/>
      <c r="C15" s="900"/>
      <c r="D15" s="514" t="s">
        <v>250</v>
      </c>
      <c r="E15" s="967" t="s">
        <v>9</v>
      </c>
      <c r="F15" s="967" t="s">
        <v>9</v>
      </c>
      <c r="G15" s="967" t="s">
        <v>9</v>
      </c>
      <c r="H15" s="967" t="s">
        <v>9</v>
      </c>
      <c r="I15" s="967" t="s">
        <v>9</v>
      </c>
      <c r="J15" s="967" t="s">
        <v>9</v>
      </c>
      <c r="K15" s="967" t="s">
        <v>9</v>
      </c>
      <c r="L15" s="967" t="s">
        <v>9</v>
      </c>
      <c r="M15" s="967" t="s">
        <v>9</v>
      </c>
      <c r="N15" s="967" t="s">
        <v>9</v>
      </c>
      <c r="O15" s="967" t="s">
        <v>9</v>
      </c>
      <c r="P15" s="967" t="s">
        <v>9</v>
      </c>
      <c r="Q15" s="967" t="s">
        <v>9</v>
      </c>
      <c r="R15" s="454"/>
      <c r="S15" s="431"/>
      <c r="T15" s="822"/>
      <c r="U15" s="1336"/>
      <c r="V15" s="807"/>
    </row>
    <row r="16" spans="1:33" s="455" customFormat="1" ht="10.5" customHeight="1" x14ac:dyDescent="0.2">
      <c r="A16" s="452"/>
      <c r="B16" s="453"/>
      <c r="C16" s="900"/>
      <c r="D16" s="514" t="s">
        <v>251</v>
      </c>
      <c r="E16" s="967" t="s">
        <v>9</v>
      </c>
      <c r="F16" s="967" t="s">
        <v>9</v>
      </c>
      <c r="G16" s="967">
        <v>1</v>
      </c>
      <c r="H16" s="967" t="s">
        <v>9</v>
      </c>
      <c r="I16" s="967" t="s">
        <v>9</v>
      </c>
      <c r="J16" s="967" t="s">
        <v>9</v>
      </c>
      <c r="K16" s="967" t="s">
        <v>9</v>
      </c>
      <c r="L16" s="967" t="s">
        <v>9</v>
      </c>
      <c r="M16" s="967" t="s">
        <v>9</v>
      </c>
      <c r="N16" s="967" t="s">
        <v>9</v>
      </c>
      <c r="O16" s="967" t="s">
        <v>9</v>
      </c>
      <c r="P16" s="967" t="s">
        <v>9</v>
      </c>
      <c r="Q16" s="967" t="s">
        <v>9</v>
      </c>
      <c r="R16" s="454"/>
      <c r="S16" s="431"/>
      <c r="U16" s="1337"/>
      <c r="V16" s="807"/>
    </row>
    <row r="17" spans="1:22" s="455" customFormat="1" ht="12" customHeight="1" x14ac:dyDescent="0.2">
      <c r="A17" s="452"/>
      <c r="B17" s="453"/>
      <c r="C17" s="900"/>
      <c r="D17" s="456" t="s">
        <v>252</v>
      </c>
      <c r="E17" s="967">
        <v>2</v>
      </c>
      <c r="F17" s="967">
        <v>4</v>
      </c>
      <c r="G17" s="967">
        <v>5</v>
      </c>
      <c r="H17" s="967">
        <v>2</v>
      </c>
      <c r="I17" s="967">
        <v>5</v>
      </c>
      <c r="J17" s="967" t="s">
        <v>9</v>
      </c>
      <c r="K17" s="967">
        <v>2</v>
      </c>
      <c r="L17" s="967">
        <v>12</v>
      </c>
      <c r="M17" s="967">
        <v>3</v>
      </c>
      <c r="N17" s="967" t="s">
        <v>9</v>
      </c>
      <c r="O17" s="967">
        <v>1</v>
      </c>
      <c r="P17" s="967" t="s">
        <v>9</v>
      </c>
      <c r="Q17" s="967">
        <v>1</v>
      </c>
      <c r="R17" s="454"/>
      <c r="S17" s="431"/>
      <c r="T17" s="822"/>
      <c r="U17" s="1337"/>
      <c r="V17" s="807"/>
    </row>
    <row r="18" spans="1:22" s="451" customFormat="1" ht="14.25" customHeight="1" x14ac:dyDescent="0.2">
      <c r="A18" s="457"/>
      <c r="B18" s="458"/>
      <c r="C18" s="898" t="s">
        <v>303</v>
      </c>
      <c r="D18" s="459"/>
      <c r="E18" s="449">
        <v>3</v>
      </c>
      <c r="F18" s="449">
        <v>3</v>
      </c>
      <c r="G18" s="449">
        <v>8</v>
      </c>
      <c r="H18" s="449">
        <v>3</v>
      </c>
      <c r="I18" s="449">
        <v>3</v>
      </c>
      <c r="J18" s="449">
        <v>2</v>
      </c>
      <c r="K18" s="449">
        <v>13</v>
      </c>
      <c r="L18" s="449">
        <v>13</v>
      </c>
      <c r="M18" s="449">
        <v>13</v>
      </c>
      <c r="N18" s="449">
        <v>21</v>
      </c>
      <c r="O18" s="449">
        <v>13</v>
      </c>
      <c r="P18" s="449">
        <v>13</v>
      </c>
      <c r="Q18" s="449">
        <v>9</v>
      </c>
      <c r="R18" s="454"/>
      <c r="S18" s="431"/>
      <c r="T18" s="822"/>
      <c r="U18" s="1336"/>
    </row>
    <row r="19" spans="1:22" s="463" customFormat="1" ht="14.25" customHeight="1" x14ac:dyDescent="0.2">
      <c r="A19" s="460"/>
      <c r="B19" s="461"/>
      <c r="C19" s="898" t="s">
        <v>304</v>
      </c>
      <c r="D19" s="965"/>
      <c r="E19" s="462">
        <v>9694</v>
      </c>
      <c r="F19" s="462">
        <v>14369</v>
      </c>
      <c r="G19" s="462">
        <v>110969</v>
      </c>
      <c r="H19" s="462">
        <v>20262</v>
      </c>
      <c r="I19" s="462">
        <v>7603</v>
      </c>
      <c r="J19" s="462">
        <v>655</v>
      </c>
      <c r="K19" s="462">
        <v>3247</v>
      </c>
      <c r="L19" s="462">
        <v>52719</v>
      </c>
      <c r="M19" s="462">
        <v>40008</v>
      </c>
      <c r="N19" s="462">
        <v>72191</v>
      </c>
      <c r="O19" s="462">
        <v>215365</v>
      </c>
      <c r="P19" s="462">
        <v>198826</v>
      </c>
      <c r="Q19" s="462">
        <v>5877</v>
      </c>
      <c r="R19" s="454"/>
      <c r="S19" s="431"/>
      <c r="T19" s="822"/>
      <c r="U19" s="1338"/>
      <c r="V19" s="937"/>
    </row>
    <row r="20" spans="1:22" ht="9.75" customHeight="1" x14ac:dyDescent="0.2">
      <c r="A20" s="367"/>
      <c r="B20" s="435"/>
      <c r="C20" s="1619" t="s">
        <v>127</v>
      </c>
      <c r="D20" s="1619"/>
      <c r="E20" s="967" t="s">
        <v>9</v>
      </c>
      <c r="F20" s="967" t="s">
        <v>9</v>
      </c>
      <c r="G20" s="967" t="s">
        <v>9</v>
      </c>
      <c r="H20" s="967" t="s">
        <v>9</v>
      </c>
      <c r="I20" s="967" t="s">
        <v>9</v>
      </c>
      <c r="J20" s="967" t="s">
        <v>9</v>
      </c>
      <c r="K20" s="967" t="s">
        <v>9</v>
      </c>
      <c r="L20" s="967" t="s">
        <v>9</v>
      </c>
      <c r="M20" s="967" t="s">
        <v>9</v>
      </c>
      <c r="N20" s="967" t="s">
        <v>9</v>
      </c>
      <c r="O20" s="967" t="s">
        <v>9</v>
      </c>
      <c r="P20" s="967" t="s">
        <v>9</v>
      </c>
      <c r="Q20" s="967" t="s">
        <v>9</v>
      </c>
      <c r="R20" s="454"/>
      <c r="S20" s="431"/>
      <c r="T20" s="455"/>
      <c r="U20" s="1338"/>
      <c r="V20" s="937"/>
    </row>
    <row r="21" spans="1:22" ht="9.75" customHeight="1" x14ac:dyDescent="0.2">
      <c r="A21" s="367"/>
      <c r="B21" s="435"/>
      <c r="C21" s="1619" t="s">
        <v>126</v>
      </c>
      <c r="D21" s="1619"/>
      <c r="E21" s="967" t="s">
        <v>9</v>
      </c>
      <c r="F21" s="967" t="s">
        <v>9</v>
      </c>
      <c r="G21" s="967" t="s">
        <v>9</v>
      </c>
      <c r="H21" s="967" t="s">
        <v>9</v>
      </c>
      <c r="I21" s="967" t="s">
        <v>9</v>
      </c>
      <c r="J21" s="967" t="s">
        <v>9</v>
      </c>
      <c r="K21" s="967" t="s">
        <v>9</v>
      </c>
      <c r="L21" s="967" t="s">
        <v>9</v>
      </c>
      <c r="M21" s="967" t="s">
        <v>9</v>
      </c>
      <c r="N21" s="967" t="s">
        <v>9</v>
      </c>
      <c r="O21" s="967" t="s">
        <v>9</v>
      </c>
      <c r="P21" s="967" t="s">
        <v>9</v>
      </c>
      <c r="Q21" s="967" t="s">
        <v>9</v>
      </c>
      <c r="R21" s="492"/>
      <c r="S21" s="377"/>
      <c r="T21" s="429"/>
      <c r="V21" s="429"/>
    </row>
    <row r="22" spans="1:22" ht="9.75" customHeight="1" x14ac:dyDescent="0.2">
      <c r="A22" s="367"/>
      <c r="B22" s="435"/>
      <c r="C22" s="1619" t="s">
        <v>125</v>
      </c>
      <c r="D22" s="1619"/>
      <c r="E22" s="967" t="s">
        <v>9</v>
      </c>
      <c r="F22" s="967" t="s">
        <v>9</v>
      </c>
      <c r="G22" s="967">
        <v>32357</v>
      </c>
      <c r="H22" s="967">
        <v>307</v>
      </c>
      <c r="I22" s="967">
        <v>2990</v>
      </c>
      <c r="J22" s="967">
        <v>655</v>
      </c>
      <c r="K22" s="967">
        <v>1522</v>
      </c>
      <c r="L22" s="967">
        <v>34811</v>
      </c>
      <c r="M22" s="967">
        <v>27049</v>
      </c>
      <c r="N22" s="967">
        <v>42400</v>
      </c>
      <c r="O22" s="967">
        <v>48343</v>
      </c>
      <c r="P22" s="967">
        <v>29978</v>
      </c>
      <c r="Q22" s="967">
        <v>2382</v>
      </c>
      <c r="R22" s="492"/>
      <c r="S22" s="377"/>
      <c r="T22" s="429"/>
      <c r="U22" s="937"/>
    </row>
    <row r="23" spans="1:22" ht="9.75" customHeight="1" x14ac:dyDescent="0.2">
      <c r="A23" s="367"/>
      <c r="B23" s="435"/>
      <c r="C23" s="1619" t="s">
        <v>124</v>
      </c>
      <c r="D23" s="1619"/>
      <c r="E23" s="967" t="s">
        <v>9</v>
      </c>
      <c r="F23" s="967" t="s">
        <v>9</v>
      </c>
      <c r="G23" s="967" t="s">
        <v>9</v>
      </c>
      <c r="H23" s="967" t="s">
        <v>9</v>
      </c>
      <c r="I23" s="967" t="s">
        <v>9</v>
      </c>
      <c r="J23" s="967" t="s">
        <v>9</v>
      </c>
      <c r="K23" s="967" t="s">
        <v>9</v>
      </c>
      <c r="L23" s="967" t="s">
        <v>9</v>
      </c>
      <c r="M23" s="967" t="s">
        <v>9</v>
      </c>
      <c r="N23" s="967" t="s">
        <v>9</v>
      </c>
      <c r="O23" s="967" t="s">
        <v>9</v>
      </c>
      <c r="P23" s="967" t="s">
        <v>9</v>
      </c>
      <c r="Q23" s="967" t="s">
        <v>9</v>
      </c>
      <c r="R23" s="492"/>
      <c r="S23" s="377"/>
      <c r="T23" s="429"/>
      <c r="V23" s="429"/>
    </row>
    <row r="24" spans="1:22" ht="9.75" customHeight="1" x14ac:dyDescent="0.2">
      <c r="A24" s="367"/>
      <c r="B24" s="435"/>
      <c r="C24" s="1619" t="s">
        <v>123</v>
      </c>
      <c r="D24" s="1619"/>
      <c r="E24" s="967" t="s">
        <v>9</v>
      </c>
      <c r="F24" s="967" t="s">
        <v>9</v>
      </c>
      <c r="G24" s="967">
        <v>114</v>
      </c>
      <c r="H24" s="967" t="s">
        <v>9</v>
      </c>
      <c r="I24" s="967" t="s">
        <v>9</v>
      </c>
      <c r="J24" s="967" t="s">
        <v>9</v>
      </c>
      <c r="K24" s="967" t="s">
        <v>9</v>
      </c>
      <c r="L24" s="967" t="s">
        <v>9</v>
      </c>
      <c r="M24" s="967" t="s">
        <v>9</v>
      </c>
      <c r="N24" s="967" t="s">
        <v>9</v>
      </c>
      <c r="O24" s="967" t="s">
        <v>9</v>
      </c>
      <c r="P24" s="967" t="s">
        <v>9</v>
      </c>
      <c r="Q24" s="967" t="s">
        <v>9</v>
      </c>
      <c r="R24" s="492"/>
      <c r="S24" s="377"/>
      <c r="U24" s="937"/>
    </row>
    <row r="25" spans="1:22" ht="9.75" customHeight="1" x14ac:dyDescent="0.2">
      <c r="A25" s="367"/>
      <c r="B25" s="435"/>
      <c r="C25" s="1619" t="s">
        <v>122</v>
      </c>
      <c r="D25" s="1619"/>
      <c r="E25" s="967" t="s">
        <v>9</v>
      </c>
      <c r="F25" s="967" t="s">
        <v>9</v>
      </c>
      <c r="G25" s="967" t="s">
        <v>9</v>
      </c>
      <c r="H25" s="967" t="s">
        <v>9</v>
      </c>
      <c r="I25" s="967" t="s">
        <v>9</v>
      </c>
      <c r="J25" s="967" t="s">
        <v>9</v>
      </c>
      <c r="K25" s="967" t="s">
        <v>9</v>
      </c>
      <c r="L25" s="967" t="s">
        <v>9</v>
      </c>
      <c r="M25" s="967" t="s">
        <v>9</v>
      </c>
      <c r="N25" s="967" t="s">
        <v>9</v>
      </c>
      <c r="O25" s="967" t="s">
        <v>9</v>
      </c>
      <c r="P25" s="967">
        <v>102899</v>
      </c>
      <c r="Q25" s="967" t="s">
        <v>9</v>
      </c>
      <c r="R25" s="492"/>
      <c r="S25" s="377"/>
      <c r="T25" s="429"/>
      <c r="U25" s="937"/>
    </row>
    <row r="26" spans="1:22" ht="9.75" customHeight="1" x14ac:dyDescent="0.2">
      <c r="A26" s="367"/>
      <c r="B26" s="435"/>
      <c r="C26" s="1619" t="s">
        <v>121</v>
      </c>
      <c r="D26" s="1619"/>
      <c r="E26" s="967">
        <v>8918</v>
      </c>
      <c r="F26" s="967">
        <v>14369</v>
      </c>
      <c r="G26" s="967" t="s">
        <v>9</v>
      </c>
      <c r="H26" s="967" t="s">
        <v>9</v>
      </c>
      <c r="I26" s="967">
        <v>4473</v>
      </c>
      <c r="J26" s="967" t="s">
        <v>9</v>
      </c>
      <c r="K26" s="967">
        <v>1654</v>
      </c>
      <c r="L26" s="967" t="s">
        <v>9</v>
      </c>
      <c r="M26" s="967">
        <v>12484</v>
      </c>
      <c r="N26" s="967">
        <v>973</v>
      </c>
      <c r="O26" s="967">
        <v>127859</v>
      </c>
      <c r="P26" s="967">
        <v>552</v>
      </c>
      <c r="Q26" s="967">
        <v>3429</v>
      </c>
      <c r="R26" s="492"/>
      <c r="S26" s="377"/>
      <c r="T26" s="429"/>
      <c r="U26" s="937"/>
      <c r="V26" s="429"/>
    </row>
    <row r="27" spans="1:22" ht="9.75" customHeight="1" x14ac:dyDescent="0.2">
      <c r="A27" s="367"/>
      <c r="B27" s="435"/>
      <c r="C27" s="1619" t="s">
        <v>120</v>
      </c>
      <c r="D27" s="1619"/>
      <c r="E27" s="967" t="s">
        <v>9</v>
      </c>
      <c r="F27" s="967" t="s">
        <v>9</v>
      </c>
      <c r="G27" s="967" t="s">
        <v>9</v>
      </c>
      <c r="H27" s="967" t="s">
        <v>9</v>
      </c>
      <c r="I27" s="967">
        <v>140</v>
      </c>
      <c r="J27" s="967" t="s">
        <v>9</v>
      </c>
      <c r="K27" s="967">
        <v>59</v>
      </c>
      <c r="L27" s="967">
        <v>10934</v>
      </c>
      <c r="M27" s="967">
        <v>475</v>
      </c>
      <c r="N27" s="967">
        <v>820</v>
      </c>
      <c r="O27" s="967" t="s">
        <v>9</v>
      </c>
      <c r="P27" s="967">
        <v>1816</v>
      </c>
      <c r="Q27" s="967">
        <v>66</v>
      </c>
      <c r="R27" s="492"/>
      <c r="S27" s="377"/>
    </row>
    <row r="28" spans="1:22" ht="9.75" customHeight="1" x14ac:dyDescent="0.2">
      <c r="A28" s="367"/>
      <c r="B28" s="435"/>
      <c r="C28" s="1619" t="s">
        <v>119</v>
      </c>
      <c r="D28" s="1619"/>
      <c r="E28" s="967" t="s">
        <v>9</v>
      </c>
      <c r="F28" s="967" t="s">
        <v>9</v>
      </c>
      <c r="G28" s="967" t="s">
        <v>9</v>
      </c>
      <c r="H28" s="967" t="s">
        <v>9</v>
      </c>
      <c r="I28" s="967" t="s">
        <v>9</v>
      </c>
      <c r="J28" s="967" t="s">
        <v>9</v>
      </c>
      <c r="K28" s="967" t="s">
        <v>9</v>
      </c>
      <c r="L28" s="967" t="s">
        <v>9</v>
      </c>
      <c r="M28" s="967" t="s">
        <v>9</v>
      </c>
      <c r="N28" s="967">
        <v>24945</v>
      </c>
      <c r="O28" s="967" t="s">
        <v>9</v>
      </c>
      <c r="P28" s="967">
        <v>44219</v>
      </c>
      <c r="Q28" s="967" t="s">
        <v>9</v>
      </c>
      <c r="R28" s="492"/>
      <c r="S28" s="377"/>
      <c r="U28" s="937"/>
    </row>
    <row r="29" spans="1:22" ht="9.75" customHeight="1" x14ac:dyDescent="0.2">
      <c r="A29" s="367"/>
      <c r="B29" s="435"/>
      <c r="C29" s="1619" t="s">
        <v>118</v>
      </c>
      <c r="D29" s="1619"/>
      <c r="E29" s="967" t="s">
        <v>9</v>
      </c>
      <c r="F29" s="967" t="s">
        <v>9</v>
      </c>
      <c r="G29" s="967" t="s">
        <v>9</v>
      </c>
      <c r="H29" s="967" t="s">
        <v>9</v>
      </c>
      <c r="I29" s="967" t="s">
        <v>9</v>
      </c>
      <c r="J29" s="967" t="s">
        <v>9</v>
      </c>
      <c r="K29" s="967" t="s">
        <v>9</v>
      </c>
      <c r="L29" s="967" t="s">
        <v>9</v>
      </c>
      <c r="M29" s="967" t="s">
        <v>9</v>
      </c>
      <c r="N29" s="967" t="s">
        <v>9</v>
      </c>
      <c r="O29" s="967" t="s">
        <v>9</v>
      </c>
      <c r="P29" s="967">
        <v>416</v>
      </c>
      <c r="Q29" s="967" t="s">
        <v>9</v>
      </c>
      <c r="R29" s="492"/>
      <c r="S29" s="377"/>
      <c r="U29" s="937"/>
    </row>
    <row r="30" spans="1:22" ht="9.75" customHeight="1" x14ac:dyDescent="0.2">
      <c r="A30" s="367"/>
      <c r="B30" s="435"/>
      <c r="C30" s="1619" t="s">
        <v>117</v>
      </c>
      <c r="D30" s="1619"/>
      <c r="E30" s="967" t="s">
        <v>9</v>
      </c>
      <c r="F30" s="967" t="s">
        <v>9</v>
      </c>
      <c r="G30" s="967" t="s">
        <v>9</v>
      </c>
      <c r="H30" s="967" t="s">
        <v>9</v>
      </c>
      <c r="I30" s="967" t="s">
        <v>9</v>
      </c>
      <c r="J30" s="967" t="s">
        <v>9</v>
      </c>
      <c r="K30" s="967" t="s">
        <v>9</v>
      </c>
      <c r="L30" s="967" t="s">
        <v>9</v>
      </c>
      <c r="M30" s="967" t="s">
        <v>9</v>
      </c>
      <c r="N30" s="967" t="s">
        <v>9</v>
      </c>
      <c r="O30" s="967" t="s">
        <v>9</v>
      </c>
      <c r="P30" s="967">
        <v>18915</v>
      </c>
      <c r="Q30" s="967" t="s">
        <v>9</v>
      </c>
      <c r="R30" s="492"/>
      <c r="S30" s="377"/>
    </row>
    <row r="31" spans="1:22" ht="9.75" customHeight="1" x14ac:dyDescent="0.2">
      <c r="A31" s="367"/>
      <c r="B31" s="435"/>
      <c r="C31" s="1620" t="s">
        <v>449</v>
      </c>
      <c r="D31" s="1620"/>
      <c r="E31" s="967" t="s">
        <v>9</v>
      </c>
      <c r="F31" s="967" t="s">
        <v>9</v>
      </c>
      <c r="G31" s="967" t="s">
        <v>9</v>
      </c>
      <c r="H31" s="967" t="s">
        <v>9</v>
      </c>
      <c r="I31" s="967" t="s">
        <v>9</v>
      </c>
      <c r="J31" s="967" t="s">
        <v>9</v>
      </c>
      <c r="K31" s="967" t="s">
        <v>9</v>
      </c>
      <c r="L31" s="967" t="s">
        <v>9</v>
      </c>
      <c r="M31" s="967" t="s">
        <v>9</v>
      </c>
      <c r="N31" s="967" t="s">
        <v>9</v>
      </c>
      <c r="O31" s="967" t="s">
        <v>9</v>
      </c>
      <c r="P31" s="967" t="s">
        <v>9</v>
      </c>
      <c r="Q31" s="967" t="s">
        <v>9</v>
      </c>
      <c r="R31" s="464"/>
      <c r="S31" s="377"/>
    </row>
    <row r="32" spans="1:22" ht="9.75" customHeight="1" x14ac:dyDescent="0.2">
      <c r="A32" s="367"/>
      <c r="B32" s="435"/>
      <c r="C32" s="1619" t="s">
        <v>116</v>
      </c>
      <c r="D32" s="1619"/>
      <c r="E32" s="967" t="s">
        <v>9</v>
      </c>
      <c r="F32" s="967" t="s">
        <v>9</v>
      </c>
      <c r="G32" s="967" t="s">
        <v>9</v>
      </c>
      <c r="H32" s="967">
        <v>19955</v>
      </c>
      <c r="I32" s="967" t="s">
        <v>9</v>
      </c>
      <c r="J32" s="967" t="s">
        <v>9</v>
      </c>
      <c r="K32" s="967" t="s">
        <v>9</v>
      </c>
      <c r="L32" s="967" t="s">
        <v>9</v>
      </c>
      <c r="M32" s="967" t="s">
        <v>9</v>
      </c>
      <c r="N32" s="967" t="s">
        <v>9</v>
      </c>
      <c r="O32" s="967" t="s">
        <v>9</v>
      </c>
      <c r="P32" s="967" t="s">
        <v>9</v>
      </c>
      <c r="Q32" s="967" t="s">
        <v>9</v>
      </c>
      <c r="R32" s="464"/>
      <c r="S32" s="377"/>
    </row>
    <row r="33" spans="1:23" ht="9.75" customHeight="1" x14ac:dyDescent="0.2">
      <c r="A33" s="367"/>
      <c r="B33" s="435"/>
      <c r="C33" s="1619" t="s">
        <v>115</v>
      </c>
      <c r="D33" s="1619"/>
      <c r="E33" s="967">
        <v>256</v>
      </c>
      <c r="F33" s="967" t="s">
        <v>9</v>
      </c>
      <c r="G33" s="967" t="s">
        <v>9</v>
      </c>
      <c r="H33" s="967" t="s">
        <v>9</v>
      </c>
      <c r="I33" s="967" t="s">
        <v>9</v>
      </c>
      <c r="J33" s="967" t="s">
        <v>9</v>
      </c>
      <c r="K33" s="967" t="s">
        <v>9</v>
      </c>
      <c r="L33" s="967" t="s">
        <v>9</v>
      </c>
      <c r="M33" s="967" t="s">
        <v>9</v>
      </c>
      <c r="N33" s="967">
        <v>1674</v>
      </c>
      <c r="O33" s="967" t="s">
        <v>9</v>
      </c>
      <c r="P33" s="967" t="s">
        <v>9</v>
      </c>
      <c r="Q33" s="967" t="s">
        <v>9</v>
      </c>
      <c r="R33" s="464"/>
      <c r="S33" s="377"/>
    </row>
    <row r="34" spans="1:23" ht="9.75" customHeight="1" x14ac:dyDescent="0.2">
      <c r="A34" s="367">
        <v>4661</v>
      </c>
      <c r="B34" s="435"/>
      <c r="C34" s="1621" t="s">
        <v>114</v>
      </c>
      <c r="D34" s="1621"/>
      <c r="E34" s="967" t="s">
        <v>9</v>
      </c>
      <c r="F34" s="967" t="s">
        <v>9</v>
      </c>
      <c r="G34" s="967" t="s">
        <v>9</v>
      </c>
      <c r="H34" s="967" t="s">
        <v>9</v>
      </c>
      <c r="I34" s="967" t="s">
        <v>9</v>
      </c>
      <c r="J34" s="967" t="s">
        <v>9</v>
      </c>
      <c r="K34" s="967" t="s">
        <v>9</v>
      </c>
      <c r="L34" s="967" t="s">
        <v>9</v>
      </c>
      <c r="M34" s="967" t="s">
        <v>9</v>
      </c>
      <c r="N34" s="967">
        <v>32</v>
      </c>
      <c r="O34" s="967" t="s">
        <v>9</v>
      </c>
      <c r="P34" s="967">
        <v>31</v>
      </c>
      <c r="Q34" s="967" t="s">
        <v>9</v>
      </c>
      <c r="R34" s="464"/>
      <c r="S34" s="377"/>
    </row>
    <row r="35" spans="1:23" ht="9.75" customHeight="1" x14ac:dyDescent="0.2">
      <c r="A35" s="367"/>
      <c r="B35" s="435"/>
      <c r="C35" s="1619" t="s">
        <v>113</v>
      </c>
      <c r="D35" s="1619"/>
      <c r="E35" s="967" t="s">
        <v>9</v>
      </c>
      <c r="F35" s="967" t="s">
        <v>9</v>
      </c>
      <c r="G35" s="967" t="s">
        <v>9</v>
      </c>
      <c r="H35" s="967" t="s">
        <v>9</v>
      </c>
      <c r="I35" s="967" t="s">
        <v>9</v>
      </c>
      <c r="J35" s="967" t="s">
        <v>9</v>
      </c>
      <c r="K35" s="967">
        <v>13</v>
      </c>
      <c r="L35" s="967" t="s">
        <v>9</v>
      </c>
      <c r="M35" s="967" t="s">
        <v>9</v>
      </c>
      <c r="N35" s="967" t="s">
        <v>9</v>
      </c>
      <c r="O35" s="967" t="s">
        <v>9</v>
      </c>
      <c r="P35" s="967" t="s">
        <v>9</v>
      </c>
      <c r="Q35" s="967" t="s">
        <v>9</v>
      </c>
      <c r="R35" s="464"/>
      <c r="S35" s="377"/>
    </row>
    <row r="36" spans="1:23" ht="9.75" customHeight="1" x14ac:dyDescent="0.2">
      <c r="A36" s="367"/>
      <c r="B36" s="435"/>
      <c r="C36" s="1619" t="s">
        <v>112</v>
      </c>
      <c r="D36" s="1619"/>
      <c r="E36" s="967">
        <v>520</v>
      </c>
      <c r="F36" s="967" t="s">
        <v>9</v>
      </c>
      <c r="G36" s="967" t="s">
        <v>9</v>
      </c>
      <c r="H36" s="967" t="s">
        <v>9</v>
      </c>
      <c r="I36" s="967" t="s">
        <v>9</v>
      </c>
      <c r="J36" s="967" t="s">
        <v>9</v>
      </c>
      <c r="K36" s="967" t="s">
        <v>9</v>
      </c>
      <c r="L36" s="967">
        <v>6966</v>
      </c>
      <c r="M36" s="967" t="s">
        <v>9</v>
      </c>
      <c r="N36" s="967">
        <v>1347</v>
      </c>
      <c r="O36" s="967">
        <v>39163</v>
      </c>
      <c r="P36" s="967" t="s">
        <v>9</v>
      </c>
      <c r="Q36" s="967" t="s">
        <v>9</v>
      </c>
      <c r="R36" s="464"/>
      <c r="S36" s="377"/>
    </row>
    <row r="37" spans="1:23" ht="9.75" customHeight="1" x14ac:dyDescent="0.2">
      <c r="A37" s="367"/>
      <c r="B37" s="435"/>
      <c r="C37" s="1619" t="s">
        <v>289</v>
      </c>
      <c r="D37" s="1619"/>
      <c r="E37" s="967" t="s">
        <v>9</v>
      </c>
      <c r="F37" s="967" t="s">
        <v>9</v>
      </c>
      <c r="G37" s="967" t="s">
        <v>9</v>
      </c>
      <c r="H37" s="967" t="s">
        <v>9</v>
      </c>
      <c r="I37" s="967" t="s">
        <v>9</v>
      </c>
      <c r="J37" s="967" t="s">
        <v>9</v>
      </c>
      <c r="K37" s="967" t="s">
        <v>9</v>
      </c>
      <c r="L37" s="967">
        <v>8</v>
      </c>
      <c r="M37" s="967" t="s">
        <v>9</v>
      </c>
      <c r="N37" s="967" t="s">
        <v>9</v>
      </c>
      <c r="O37" s="967" t="s">
        <v>9</v>
      </c>
      <c r="P37" s="967" t="s">
        <v>9</v>
      </c>
      <c r="Q37" s="967" t="s">
        <v>9</v>
      </c>
      <c r="R37" s="492"/>
      <c r="S37" s="377"/>
    </row>
    <row r="38" spans="1:23" ht="9.75" customHeight="1" x14ac:dyDescent="0.2">
      <c r="A38" s="367"/>
      <c r="B38" s="435"/>
      <c r="C38" s="1619" t="s">
        <v>111</v>
      </c>
      <c r="D38" s="1619"/>
      <c r="E38" s="967" t="s">
        <v>9</v>
      </c>
      <c r="F38" s="967" t="s">
        <v>9</v>
      </c>
      <c r="G38" s="967" t="s">
        <v>9</v>
      </c>
      <c r="H38" s="967" t="s">
        <v>9</v>
      </c>
      <c r="I38" s="967" t="s">
        <v>9</v>
      </c>
      <c r="J38" s="967" t="s">
        <v>9</v>
      </c>
      <c r="K38" s="967" t="s">
        <v>9</v>
      </c>
      <c r="L38" s="967" t="s">
        <v>9</v>
      </c>
      <c r="M38" s="967" t="s">
        <v>9</v>
      </c>
      <c r="N38" s="967" t="s">
        <v>9</v>
      </c>
      <c r="O38" s="967" t="s">
        <v>9</v>
      </c>
      <c r="P38" s="967" t="s">
        <v>9</v>
      </c>
      <c r="Q38" s="967" t="s">
        <v>9</v>
      </c>
      <c r="R38" s="492"/>
      <c r="S38" s="377"/>
    </row>
    <row r="39" spans="1:23" ht="9.75" customHeight="1" x14ac:dyDescent="0.2">
      <c r="A39" s="367"/>
      <c r="B39" s="435"/>
      <c r="C39" s="1619" t="s">
        <v>110</v>
      </c>
      <c r="D39" s="1619"/>
      <c r="E39" s="967" t="s">
        <v>9</v>
      </c>
      <c r="F39" s="967" t="s">
        <v>9</v>
      </c>
      <c r="G39" s="967" t="s">
        <v>9</v>
      </c>
      <c r="H39" s="967" t="s">
        <v>9</v>
      </c>
      <c r="I39" s="967" t="s">
        <v>9</v>
      </c>
      <c r="J39" s="967" t="s">
        <v>9</v>
      </c>
      <c r="K39" s="967" t="s">
        <v>9</v>
      </c>
      <c r="L39" s="967" t="s">
        <v>9</v>
      </c>
      <c r="M39" s="967" t="s">
        <v>9</v>
      </c>
      <c r="N39" s="967" t="s">
        <v>9</v>
      </c>
      <c r="O39" s="967" t="s">
        <v>9</v>
      </c>
      <c r="P39" s="967" t="s">
        <v>9</v>
      </c>
      <c r="Q39" s="967" t="s">
        <v>9</v>
      </c>
      <c r="R39" s="492"/>
      <c r="S39" s="377"/>
    </row>
    <row r="40" spans="1:23" s="455" customFormat="1" ht="9.75" customHeight="1" x14ac:dyDescent="0.2">
      <c r="A40" s="452"/>
      <c r="B40" s="453"/>
      <c r="C40" s="1619" t="s">
        <v>109</v>
      </c>
      <c r="D40" s="1619"/>
      <c r="E40" s="967" t="s">
        <v>9</v>
      </c>
      <c r="F40" s="967" t="s">
        <v>9</v>
      </c>
      <c r="G40" s="967" t="s">
        <v>9</v>
      </c>
      <c r="H40" s="967" t="s">
        <v>9</v>
      </c>
      <c r="I40" s="967" t="s">
        <v>9</v>
      </c>
      <c r="J40" s="967" t="s">
        <v>9</v>
      </c>
      <c r="K40" s="967" t="s">
        <v>9</v>
      </c>
      <c r="L40" s="967" t="s">
        <v>9</v>
      </c>
      <c r="M40" s="967" t="s">
        <v>9</v>
      </c>
      <c r="N40" s="967" t="s">
        <v>9</v>
      </c>
      <c r="O40" s="967" t="s">
        <v>9</v>
      </c>
      <c r="P40" s="967" t="s">
        <v>9</v>
      </c>
      <c r="Q40" s="967" t="s">
        <v>9</v>
      </c>
      <c r="R40" s="492"/>
      <c r="S40" s="431"/>
      <c r="U40" s="935"/>
    </row>
    <row r="41" spans="1:23" s="455" customFormat="1" ht="9.75" customHeight="1" x14ac:dyDescent="0.2">
      <c r="A41" s="452"/>
      <c r="B41" s="453"/>
      <c r="C41" s="1639" t="s">
        <v>108</v>
      </c>
      <c r="D41" s="1639"/>
      <c r="E41" s="967" t="s">
        <v>9</v>
      </c>
      <c r="F41" s="967" t="s">
        <v>9</v>
      </c>
      <c r="G41" s="967">
        <v>78498</v>
      </c>
      <c r="H41" s="967" t="s">
        <v>9</v>
      </c>
      <c r="I41" s="967" t="s">
        <v>9</v>
      </c>
      <c r="J41" s="967" t="s">
        <v>9</v>
      </c>
      <c r="K41" s="967" t="s">
        <v>9</v>
      </c>
      <c r="L41" s="967" t="s">
        <v>9</v>
      </c>
      <c r="M41" s="967" t="s">
        <v>9</v>
      </c>
      <c r="N41" s="967" t="s">
        <v>9</v>
      </c>
      <c r="O41" s="967" t="s">
        <v>9</v>
      </c>
      <c r="P41" s="967" t="s">
        <v>9</v>
      </c>
      <c r="Q41" s="967" t="s">
        <v>9</v>
      </c>
      <c r="R41" s="492"/>
      <c r="S41" s="431"/>
      <c r="U41" s="935"/>
    </row>
    <row r="42" spans="1:23" s="381" customFormat="1" ht="29.25" customHeight="1" x14ac:dyDescent="0.2">
      <c r="A42" s="379"/>
      <c r="B42" s="510"/>
      <c r="C42" s="1640" t="s">
        <v>487</v>
      </c>
      <c r="D42" s="1640"/>
      <c r="E42" s="1640"/>
      <c r="F42" s="1640"/>
      <c r="G42" s="1640"/>
      <c r="H42" s="1640"/>
      <c r="I42" s="1640"/>
      <c r="J42" s="1640"/>
      <c r="K42" s="1640"/>
      <c r="L42" s="1640"/>
      <c r="M42" s="1640"/>
      <c r="N42" s="1640"/>
      <c r="O42" s="1640"/>
      <c r="P42" s="1640"/>
      <c r="Q42" s="1640"/>
      <c r="R42" s="565"/>
      <c r="S42" s="380"/>
      <c r="U42" s="938"/>
    </row>
    <row r="43" spans="1:23" ht="13.5" customHeight="1" x14ac:dyDescent="0.2">
      <c r="A43" s="367"/>
      <c r="B43" s="435"/>
      <c r="C43" s="1627" t="s">
        <v>180</v>
      </c>
      <c r="D43" s="1628"/>
      <c r="E43" s="1628"/>
      <c r="F43" s="1628"/>
      <c r="G43" s="1628"/>
      <c r="H43" s="1628"/>
      <c r="I43" s="1628"/>
      <c r="J43" s="1628"/>
      <c r="K43" s="1628"/>
      <c r="L43" s="1628"/>
      <c r="M43" s="1628"/>
      <c r="N43" s="1628"/>
      <c r="O43" s="1628"/>
      <c r="P43" s="1628"/>
      <c r="Q43" s="1629"/>
      <c r="R43" s="377"/>
      <c r="S43" s="377"/>
    </row>
    <row r="44" spans="1:23" s="480" customFormat="1" ht="2.25" customHeight="1" x14ac:dyDescent="0.2">
      <c r="A44" s="477"/>
      <c r="B44" s="478"/>
      <c r="C44" s="479"/>
      <c r="D44" s="396"/>
      <c r="E44" s="819"/>
      <c r="F44" s="819"/>
      <c r="G44" s="819"/>
      <c r="H44" s="819"/>
      <c r="I44" s="819"/>
      <c r="J44" s="819"/>
      <c r="K44" s="819"/>
      <c r="L44" s="819"/>
      <c r="M44" s="819"/>
      <c r="N44" s="819"/>
      <c r="O44" s="819"/>
      <c r="P44" s="819"/>
      <c r="Q44" s="819"/>
      <c r="R44" s="413"/>
      <c r="S44" s="413"/>
      <c r="U44" s="935"/>
    </row>
    <row r="45" spans="1:23" ht="12.75" customHeight="1" x14ac:dyDescent="0.2">
      <c r="A45" s="367"/>
      <c r="B45" s="435"/>
      <c r="C45" s="382"/>
      <c r="D45" s="382"/>
      <c r="E45" s="749">
        <v>2003</v>
      </c>
      <c r="F45" s="909">
        <v>2004</v>
      </c>
      <c r="G45" s="909">
        <v>2005</v>
      </c>
      <c r="H45" s="749">
        <v>2006</v>
      </c>
      <c r="I45" s="909">
        <v>2007</v>
      </c>
      <c r="J45" s="909">
        <v>2008</v>
      </c>
      <c r="K45" s="749">
        <v>2009</v>
      </c>
      <c r="L45" s="909">
        <v>2010</v>
      </c>
      <c r="M45" s="909">
        <v>2011</v>
      </c>
      <c r="N45" s="749">
        <v>2012</v>
      </c>
      <c r="O45" s="909">
        <v>2013</v>
      </c>
      <c r="P45" s="909">
        <v>2014</v>
      </c>
      <c r="Q45" s="749">
        <v>2015</v>
      </c>
      <c r="R45" s="492"/>
      <c r="S45" s="377"/>
      <c r="T45" s="917"/>
      <c r="U45" s="939"/>
      <c r="V45" s="917"/>
      <c r="W45" s="917"/>
    </row>
    <row r="46" spans="1:23" s="914" customFormat="1" ht="11.25" customHeight="1" x14ac:dyDescent="0.2">
      <c r="A46" s="910"/>
      <c r="B46" s="911"/>
      <c r="C46" s="1622" t="s">
        <v>68</v>
      </c>
      <c r="D46" s="1622"/>
      <c r="E46" s="915">
        <v>521</v>
      </c>
      <c r="F46" s="915">
        <v>208</v>
      </c>
      <c r="G46" s="915">
        <v>334</v>
      </c>
      <c r="H46" s="915">
        <v>396</v>
      </c>
      <c r="I46" s="915">
        <v>343</v>
      </c>
      <c r="J46" s="915">
        <v>441</v>
      </c>
      <c r="K46" s="915">
        <v>361</v>
      </c>
      <c r="L46" s="915">
        <v>352</v>
      </c>
      <c r="M46" s="915">
        <v>200</v>
      </c>
      <c r="N46" s="915">
        <v>107</v>
      </c>
      <c r="O46" s="915">
        <v>106</v>
      </c>
      <c r="P46" s="915">
        <v>174</v>
      </c>
      <c r="Q46" s="915">
        <v>182</v>
      </c>
      <c r="R46" s="912"/>
      <c r="S46" s="913"/>
      <c r="T46" s="917"/>
      <c r="U46" s="960"/>
      <c r="V46" s="917"/>
      <c r="W46" s="917"/>
    </row>
    <row r="47" spans="1:23" s="914" customFormat="1" ht="11.25" customHeight="1" x14ac:dyDescent="0.2">
      <c r="A47" s="910"/>
      <c r="B47" s="911"/>
      <c r="C47" s="1647" t="s">
        <v>416</v>
      </c>
      <c r="D47" s="1622"/>
      <c r="E47" s="915">
        <v>370</v>
      </c>
      <c r="F47" s="915">
        <v>167</v>
      </c>
      <c r="G47" s="915">
        <v>277</v>
      </c>
      <c r="H47" s="915">
        <v>258</v>
      </c>
      <c r="I47" s="915">
        <v>268</v>
      </c>
      <c r="J47" s="915">
        <v>304</v>
      </c>
      <c r="K47" s="915">
        <v>259</v>
      </c>
      <c r="L47" s="915">
        <v>234</v>
      </c>
      <c r="M47" s="915">
        <v>183</v>
      </c>
      <c r="N47" s="915">
        <v>94</v>
      </c>
      <c r="O47" s="915">
        <v>97</v>
      </c>
      <c r="P47" s="915">
        <v>161</v>
      </c>
      <c r="Q47" s="915">
        <v>145</v>
      </c>
      <c r="R47" s="912"/>
      <c r="S47" s="913"/>
      <c r="T47" s="917"/>
      <c r="U47" s="939"/>
      <c r="V47" s="917"/>
      <c r="W47" s="917"/>
    </row>
    <row r="48" spans="1:23" s="455" customFormat="1" ht="10.5" customHeight="1" x14ac:dyDescent="0.2">
      <c r="A48" s="452"/>
      <c r="B48" s="453"/>
      <c r="C48" s="907"/>
      <c r="D48" s="514" t="s">
        <v>246</v>
      </c>
      <c r="E48" s="967">
        <v>232</v>
      </c>
      <c r="F48" s="967">
        <v>100</v>
      </c>
      <c r="G48" s="967">
        <v>151</v>
      </c>
      <c r="H48" s="967">
        <v>153</v>
      </c>
      <c r="I48" s="967">
        <v>160</v>
      </c>
      <c r="J48" s="967">
        <v>172</v>
      </c>
      <c r="K48" s="967">
        <v>142</v>
      </c>
      <c r="L48" s="967">
        <v>141</v>
      </c>
      <c r="M48" s="967">
        <v>93</v>
      </c>
      <c r="N48" s="967">
        <v>36</v>
      </c>
      <c r="O48" s="967">
        <v>27</v>
      </c>
      <c r="P48" s="967">
        <v>49</v>
      </c>
      <c r="Q48" s="967">
        <v>65</v>
      </c>
      <c r="R48" s="492"/>
      <c r="S48" s="431"/>
      <c r="T48" s="917"/>
      <c r="U48" s="939"/>
      <c r="V48" s="917"/>
      <c r="W48" s="917"/>
    </row>
    <row r="49" spans="1:23" s="455" customFormat="1" ht="10.5" customHeight="1" x14ac:dyDescent="0.2">
      <c r="A49" s="452"/>
      <c r="B49" s="453"/>
      <c r="C49" s="907"/>
      <c r="D49" s="514" t="s">
        <v>247</v>
      </c>
      <c r="E49" s="967">
        <v>30</v>
      </c>
      <c r="F49" s="967">
        <v>15</v>
      </c>
      <c r="G49" s="967">
        <v>28</v>
      </c>
      <c r="H49" s="967">
        <v>26</v>
      </c>
      <c r="I49" s="967">
        <v>27</v>
      </c>
      <c r="J49" s="967">
        <v>27</v>
      </c>
      <c r="K49" s="967">
        <v>22</v>
      </c>
      <c r="L49" s="967">
        <v>25</v>
      </c>
      <c r="M49" s="967">
        <v>22</v>
      </c>
      <c r="N49" s="967">
        <v>9</v>
      </c>
      <c r="O49" s="967">
        <v>18</v>
      </c>
      <c r="P49" s="967">
        <v>23</v>
      </c>
      <c r="Q49" s="967">
        <v>20</v>
      </c>
      <c r="R49" s="492"/>
      <c r="S49" s="431"/>
      <c r="T49" s="917"/>
      <c r="U49" s="939"/>
      <c r="V49" s="917"/>
      <c r="W49" s="917"/>
    </row>
    <row r="50" spans="1:23" s="455" customFormat="1" ht="10.5" customHeight="1" x14ac:dyDescent="0.2">
      <c r="A50" s="452"/>
      <c r="B50" s="453"/>
      <c r="C50" s="907"/>
      <c r="D50" s="514" t="s">
        <v>248</v>
      </c>
      <c r="E50" s="967">
        <v>80</v>
      </c>
      <c r="F50" s="967">
        <v>46</v>
      </c>
      <c r="G50" s="967">
        <v>73</v>
      </c>
      <c r="H50" s="967">
        <v>65</v>
      </c>
      <c r="I50" s="967">
        <v>64</v>
      </c>
      <c r="J50" s="967">
        <v>97</v>
      </c>
      <c r="K50" s="967">
        <v>87</v>
      </c>
      <c r="L50" s="967">
        <v>64</v>
      </c>
      <c r="M50" s="967">
        <v>55</v>
      </c>
      <c r="N50" s="967">
        <v>40</v>
      </c>
      <c r="O50" s="967">
        <v>49</v>
      </c>
      <c r="P50" s="967">
        <v>80</v>
      </c>
      <c r="Q50" s="967">
        <v>53</v>
      </c>
      <c r="R50" s="492"/>
      <c r="S50" s="431"/>
      <c r="T50" s="917"/>
      <c r="U50" s="939"/>
      <c r="V50" s="917"/>
      <c r="W50" s="917"/>
    </row>
    <row r="51" spans="1:23" s="455" customFormat="1" ht="10.5" customHeight="1" x14ac:dyDescent="0.2">
      <c r="A51" s="452"/>
      <c r="B51" s="453"/>
      <c r="C51" s="907"/>
      <c r="D51" s="514" t="s">
        <v>250</v>
      </c>
      <c r="E51" s="967" t="s">
        <v>415</v>
      </c>
      <c r="F51" s="967" t="s">
        <v>415</v>
      </c>
      <c r="G51" s="967">
        <v>1</v>
      </c>
      <c r="H51" s="967" t="s">
        <v>9</v>
      </c>
      <c r="I51" s="967" t="s">
        <v>9</v>
      </c>
      <c r="J51" s="967" t="s">
        <v>9</v>
      </c>
      <c r="K51" s="967">
        <v>1</v>
      </c>
      <c r="L51" s="967" t="s">
        <v>9</v>
      </c>
      <c r="M51" s="967">
        <v>1</v>
      </c>
      <c r="N51" s="967">
        <v>1</v>
      </c>
      <c r="O51" s="967" t="s">
        <v>9</v>
      </c>
      <c r="P51" s="967" t="s">
        <v>9</v>
      </c>
      <c r="Q51" s="967" t="s">
        <v>9</v>
      </c>
      <c r="R51" s="492"/>
      <c r="S51" s="431"/>
      <c r="T51" s="917"/>
      <c r="U51" s="939"/>
      <c r="V51" s="917"/>
      <c r="W51" s="917"/>
    </row>
    <row r="52" spans="1:23" s="455" customFormat="1" ht="10.5" customHeight="1" x14ac:dyDescent="0.2">
      <c r="A52" s="452"/>
      <c r="B52" s="453"/>
      <c r="C52" s="907"/>
      <c r="D52" s="514" t="s">
        <v>249</v>
      </c>
      <c r="E52" s="968">
        <v>28</v>
      </c>
      <c r="F52" s="968">
        <v>6</v>
      </c>
      <c r="G52" s="968">
        <v>24</v>
      </c>
      <c r="H52" s="968">
        <v>14</v>
      </c>
      <c r="I52" s="968">
        <v>17</v>
      </c>
      <c r="J52" s="968">
        <v>8</v>
      </c>
      <c r="K52" s="968">
        <v>7</v>
      </c>
      <c r="L52" s="968">
        <v>4</v>
      </c>
      <c r="M52" s="968">
        <v>12</v>
      </c>
      <c r="N52" s="968">
        <v>8</v>
      </c>
      <c r="O52" s="968">
        <v>3</v>
      </c>
      <c r="P52" s="968">
        <v>9</v>
      </c>
      <c r="Q52" s="968">
        <v>7</v>
      </c>
      <c r="R52" s="492"/>
      <c r="S52" s="431"/>
      <c r="T52" s="917"/>
      <c r="U52" s="939"/>
      <c r="V52" s="917"/>
      <c r="W52" s="917"/>
    </row>
    <row r="53" spans="1:23" s="914" customFormat="1" ht="11.25" customHeight="1" x14ac:dyDescent="0.2">
      <c r="A53" s="910"/>
      <c r="B53" s="911"/>
      <c r="C53" s="1622" t="s">
        <v>417</v>
      </c>
      <c r="D53" s="1622"/>
      <c r="E53" s="915">
        <v>151</v>
      </c>
      <c r="F53" s="915">
        <v>41</v>
      </c>
      <c r="G53" s="915">
        <v>57</v>
      </c>
      <c r="H53" s="915">
        <v>138</v>
      </c>
      <c r="I53" s="915">
        <v>75</v>
      </c>
      <c r="J53" s="915">
        <v>137</v>
      </c>
      <c r="K53" s="915">
        <v>102</v>
      </c>
      <c r="L53" s="915">
        <v>118</v>
      </c>
      <c r="M53" s="915">
        <v>17</v>
      </c>
      <c r="N53" s="915">
        <v>13</v>
      </c>
      <c r="O53" s="915">
        <v>9</v>
      </c>
      <c r="P53" s="915">
        <v>13</v>
      </c>
      <c r="Q53" s="915">
        <v>37</v>
      </c>
      <c r="R53" s="912"/>
      <c r="S53" s="913"/>
      <c r="T53" s="917"/>
      <c r="U53" s="939"/>
      <c r="V53" s="917"/>
      <c r="W53" s="917"/>
    </row>
    <row r="54" spans="1:23" s="455" customFormat="1" ht="10.5" customHeight="1" x14ac:dyDescent="0.2">
      <c r="A54" s="452"/>
      <c r="B54" s="453"/>
      <c r="C54" s="907"/>
      <c r="D54" s="514" t="s">
        <v>251</v>
      </c>
      <c r="E54" s="968" t="s">
        <v>9</v>
      </c>
      <c r="F54" s="968">
        <v>1</v>
      </c>
      <c r="G54" s="968">
        <v>1</v>
      </c>
      <c r="H54" s="968">
        <v>1</v>
      </c>
      <c r="I54" s="968">
        <v>1</v>
      </c>
      <c r="J54" s="968" t="s">
        <v>9</v>
      </c>
      <c r="K54" s="968">
        <v>1</v>
      </c>
      <c r="L54" s="968">
        <v>2</v>
      </c>
      <c r="M54" s="968" t="s">
        <v>9</v>
      </c>
      <c r="N54" s="968">
        <v>1</v>
      </c>
      <c r="O54" s="968" t="s">
        <v>9</v>
      </c>
      <c r="P54" s="968" t="s">
        <v>9</v>
      </c>
      <c r="Q54" s="968">
        <v>1</v>
      </c>
      <c r="R54" s="492"/>
      <c r="S54" s="431"/>
      <c r="T54" s="917"/>
      <c r="U54" s="939"/>
      <c r="V54" s="917"/>
      <c r="W54" s="917"/>
    </row>
    <row r="55" spans="1:23" s="455" customFormat="1" ht="10.5" customHeight="1" x14ac:dyDescent="0.2">
      <c r="A55" s="452"/>
      <c r="B55" s="453"/>
      <c r="C55" s="907"/>
      <c r="D55" s="514" t="s">
        <v>252</v>
      </c>
      <c r="E55" s="968">
        <v>151</v>
      </c>
      <c r="F55" s="968">
        <v>40</v>
      </c>
      <c r="G55" s="968">
        <v>56</v>
      </c>
      <c r="H55" s="968">
        <v>137</v>
      </c>
      <c r="I55" s="968">
        <v>74</v>
      </c>
      <c r="J55" s="968">
        <v>137</v>
      </c>
      <c r="K55" s="968">
        <v>101</v>
      </c>
      <c r="L55" s="968">
        <v>116</v>
      </c>
      <c r="M55" s="968">
        <v>17</v>
      </c>
      <c r="N55" s="968">
        <v>12</v>
      </c>
      <c r="O55" s="968">
        <v>9</v>
      </c>
      <c r="P55" s="968">
        <v>13</v>
      </c>
      <c r="Q55" s="968">
        <v>36</v>
      </c>
      <c r="R55" s="492"/>
      <c r="S55" s="431"/>
      <c r="T55" s="917"/>
      <c r="U55" s="939"/>
      <c r="V55" s="917"/>
      <c r="W55" s="917"/>
    </row>
    <row r="56" spans="1:23" s="719" customFormat="1" ht="13.5" customHeight="1" x14ac:dyDescent="0.2">
      <c r="A56" s="715"/>
      <c r="B56" s="696"/>
      <c r="C56" s="466" t="s">
        <v>441</v>
      </c>
      <c r="D56" s="716"/>
      <c r="E56" s="437"/>
      <c r="F56" s="437"/>
      <c r="G56" s="467"/>
      <c r="H56" s="467"/>
      <c r="I56" s="717"/>
      <c r="J56" s="437"/>
      <c r="K56" s="437"/>
      <c r="L56" s="437"/>
      <c r="M56" s="437"/>
      <c r="N56" s="437"/>
      <c r="O56" s="437"/>
      <c r="P56" s="437" t="s">
        <v>105</v>
      </c>
      <c r="Q56" s="437"/>
      <c r="R56" s="718"/>
      <c r="S56" s="467"/>
      <c r="T56" s="917"/>
      <c r="U56" s="939"/>
      <c r="V56" s="917"/>
      <c r="W56" s="917"/>
    </row>
    <row r="57" spans="1:23" s="423" customFormat="1" ht="14.25" customHeight="1" thickBot="1" x14ac:dyDescent="0.25">
      <c r="A57" s="457"/>
      <c r="B57" s="468"/>
      <c r="C57" s="904"/>
      <c r="D57" s="469"/>
      <c r="E57" s="471"/>
      <c r="F57" s="471"/>
      <c r="G57" s="471"/>
      <c r="H57" s="471"/>
      <c r="I57" s="471"/>
      <c r="J57" s="471"/>
      <c r="K57" s="471"/>
      <c r="L57" s="471"/>
      <c r="M57" s="471"/>
      <c r="N57" s="471"/>
      <c r="O57" s="471"/>
      <c r="P57" s="471"/>
      <c r="Q57" s="438" t="s">
        <v>73</v>
      </c>
      <c r="R57" s="472"/>
      <c r="S57" s="473"/>
      <c r="T57" s="917"/>
      <c r="U57" s="939"/>
      <c r="V57" s="917"/>
      <c r="W57" s="917"/>
    </row>
    <row r="58" spans="1:23" ht="13.5" customHeight="1" thickBot="1" x14ac:dyDescent="0.25">
      <c r="A58" s="367"/>
      <c r="B58" s="468"/>
      <c r="C58" s="1644" t="s">
        <v>302</v>
      </c>
      <c r="D58" s="1645"/>
      <c r="E58" s="1645"/>
      <c r="F58" s="1645"/>
      <c r="G58" s="1645"/>
      <c r="H58" s="1645"/>
      <c r="I58" s="1645"/>
      <c r="J58" s="1645"/>
      <c r="K58" s="1645"/>
      <c r="L58" s="1645"/>
      <c r="M58" s="1645"/>
      <c r="N58" s="1645"/>
      <c r="O58" s="1645"/>
      <c r="P58" s="1645"/>
      <c r="Q58" s="1646"/>
      <c r="R58" s="438"/>
      <c r="S58" s="425"/>
      <c r="T58" s="917"/>
      <c r="U58" s="939"/>
      <c r="V58" s="917"/>
      <c r="W58" s="917"/>
    </row>
    <row r="59" spans="1:23" ht="3.75" customHeight="1" x14ac:dyDescent="0.2">
      <c r="A59" s="367"/>
      <c r="B59" s="468"/>
      <c r="C59" s="1641" t="s">
        <v>69</v>
      </c>
      <c r="D59" s="1641"/>
      <c r="F59" s="923"/>
      <c r="G59" s="923"/>
      <c r="H59" s="923"/>
      <c r="I59" s="923"/>
      <c r="J59" s="923"/>
      <c r="K59" s="923"/>
      <c r="L59" s="923"/>
      <c r="M59" s="475"/>
      <c r="N59" s="475"/>
      <c r="O59" s="475"/>
      <c r="P59" s="475"/>
      <c r="Q59" s="475"/>
      <c r="R59" s="472"/>
      <c r="S59" s="425"/>
      <c r="T59" s="917"/>
      <c r="U59" s="939"/>
      <c r="V59" s="917"/>
      <c r="W59" s="917"/>
    </row>
    <row r="60" spans="1:23" ht="11.25" customHeight="1" x14ac:dyDescent="0.2">
      <c r="A60" s="367"/>
      <c r="B60" s="435"/>
      <c r="C60" s="1642"/>
      <c r="D60" s="1642"/>
      <c r="E60" s="1637">
        <v>2015</v>
      </c>
      <c r="F60" s="1637"/>
      <c r="G60" s="1637"/>
      <c r="H60" s="1637"/>
      <c r="I60" s="1638">
        <v>2016</v>
      </c>
      <c r="J60" s="1561"/>
      <c r="K60" s="1561"/>
      <c r="L60" s="1561"/>
      <c r="M60" s="1561"/>
      <c r="N60" s="1561"/>
      <c r="O60" s="1561"/>
      <c r="P60" s="1561"/>
      <c r="Q60" s="1561"/>
      <c r="R60" s="425"/>
      <c r="S60" s="425"/>
      <c r="T60" s="971"/>
      <c r="U60" s="939"/>
      <c r="V60" s="917"/>
      <c r="W60" s="917"/>
    </row>
    <row r="61" spans="1:23" ht="12.75" customHeight="1" x14ac:dyDescent="0.2">
      <c r="A61" s="367"/>
      <c r="B61" s="435"/>
      <c r="C61" s="382"/>
      <c r="D61" s="382"/>
      <c r="E61" s="749" t="s">
        <v>97</v>
      </c>
      <c r="F61" s="749" t="s">
        <v>96</v>
      </c>
      <c r="G61" s="749" t="s">
        <v>95</v>
      </c>
      <c r="H61" s="749" t="s">
        <v>94</v>
      </c>
      <c r="I61" s="990" t="s">
        <v>93</v>
      </c>
      <c r="J61" s="990" t="s">
        <v>104</v>
      </c>
      <c r="K61" s="990" t="s">
        <v>103</v>
      </c>
      <c r="L61" s="990" t="s">
        <v>102</v>
      </c>
      <c r="M61" s="990" t="s">
        <v>101</v>
      </c>
      <c r="N61" s="990" t="s">
        <v>100</v>
      </c>
      <c r="O61" s="990" t="s">
        <v>99</v>
      </c>
      <c r="P61" s="990" t="s">
        <v>98</v>
      </c>
      <c r="Q61" s="990" t="s">
        <v>97</v>
      </c>
      <c r="R61" s="472"/>
      <c r="S61" s="425"/>
      <c r="T61" s="971"/>
      <c r="U61" s="939"/>
      <c r="V61" s="917"/>
      <c r="W61" s="917"/>
    </row>
    <row r="62" spans="1:23" ht="10.5" customHeight="1" x14ac:dyDescent="0.2">
      <c r="A62" s="367"/>
      <c r="B62" s="468"/>
      <c r="C62" s="1643" t="s">
        <v>92</v>
      </c>
      <c r="D62" s="1643"/>
      <c r="E62" s="989"/>
      <c r="F62" s="989"/>
      <c r="G62" s="969"/>
      <c r="H62" s="969"/>
      <c r="I62" s="969"/>
      <c r="J62" s="969"/>
      <c r="K62" s="969"/>
      <c r="L62" s="969"/>
      <c r="M62" s="969"/>
      <c r="N62" s="969"/>
      <c r="O62" s="969"/>
      <c r="P62" s="969"/>
      <c r="Q62" s="969"/>
      <c r="R62" s="472"/>
      <c r="S62" s="425"/>
      <c r="T62" s="971"/>
      <c r="U62" s="939"/>
      <c r="V62" s="917"/>
      <c r="W62" s="917"/>
    </row>
    <row r="63" spans="1:23" s="480" customFormat="1" ht="9.75" customHeight="1" x14ac:dyDescent="0.2">
      <c r="A63" s="477"/>
      <c r="B63" s="478"/>
      <c r="C63" s="479" t="s">
        <v>91</v>
      </c>
      <c r="D63" s="396"/>
      <c r="E63" s="970">
        <v>0.79</v>
      </c>
      <c r="F63" s="970">
        <v>0.09</v>
      </c>
      <c r="G63" s="970">
        <v>-0.2</v>
      </c>
      <c r="H63" s="970">
        <v>-0.26</v>
      </c>
      <c r="I63" s="970">
        <v>-1.04</v>
      </c>
      <c r="J63" s="970">
        <v>-0.45</v>
      </c>
      <c r="K63" s="970">
        <v>1.94</v>
      </c>
      <c r="L63" s="970">
        <v>0.35</v>
      </c>
      <c r="M63" s="970">
        <v>0.28000000000000003</v>
      </c>
      <c r="N63" s="970">
        <v>0.13</v>
      </c>
      <c r="O63" s="970">
        <v>-0.66</v>
      </c>
      <c r="P63" s="970">
        <v>-0.22</v>
      </c>
      <c r="Q63" s="970">
        <v>0.69</v>
      </c>
      <c r="R63" s="413"/>
      <c r="S63" s="413"/>
      <c r="T63" s="917"/>
      <c r="U63" s="939"/>
      <c r="V63" s="917"/>
      <c r="W63" s="917"/>
    </row>
    <row r="64" spans="1:23" s="480" customFormat="1" ht="9.75" customHeight="1" x14ac:dyDescent="0.2">
      <c r="A64" s="477"/>
      <c r="B64" s="478"/>
      <c r="C64" s="479" t="s">
        <v>90</v>
      </c>
      <c r="D64" s="396"/>
      <c r="E64" s="970">
        <v>0.88</v>
      </c>
      <c r="F64" s="970">
        <v>0.63</v>
      </c>
      <c r="G64" s="970">
        <v>0.64</v>
      </c>
      <c r="H64" s="970">
        <v>0.4</v>
      </c>
      <c r="I64" s="970">
        <v>0.78</v>
      </c>
      <c r="J64" s="970">
        <v>0.4</v>
      </c>
      <c r="K64" s="970">
        <v>0.45</v>
      </c>
      <c r="L64" s="970">
        <v>0.48</v>
      </c>
      <c r="M64" s="970">
        <v>0.33</v>
      </c>
      <c r="N64" s="970">
        <v>0.55000000000000004</v>
      </c>
      <c r="O64" s="970">
        <v>0.61</v>
      </c>
      <c r="P64" s="970">
        <v>0.72</v>
      </c>
      <c r="Q64" s="970">
        <v>0.63</v>
      </c>
      <c r="R64" s="413"/>
      <c r="S64" s="413"/>
      <c r="T64" s="917"/>
      <c r="U64" s="939"/>
      <c r="V64" s="917"/>
      <c r="W64" s="917"/>
    </row>
    <row r="65" spans="1:23" s="480" customFormat="1" ht="11.25" customHeight="1" x14ac:dyDescent="0.2">
      <c r="A65" s="477"/>
      <c r="B65" s="478"/>
      <c r="C65" s="479" t="s">
        <v>260</v>
      </c>
      <c r="D65" s="396"/>
      <c r="E65" s="970">
        <v>0.32</v>
      </c>
      <c r="F65" s="970">
        <v>0.37</v>
      </c>
      <c r="G65" s="970">
        <v>0.42</v>
      </c>
      <c r="H65" s="970">
        <v>0.49</v>
      </c>
      <c r="I65" s="970">
        <v>0.59</v>
      </c>
      <c r="J65" s="970">
        <v>0.64</v>
      </c>
      <c r="K65" s="970">
        <v>0.65</v>
      </c>
      <c r="L65" s="970">
        <v>0.65</v>
      </c>
      <c r="M65" s="970">
        <v>0.6</v>
      </c>
      <c r="N65" s="970">
        <v>0.57999999999999996</v>
      </c>
      <c r="O65" s="970">
        <v>0.56999999999999995</v>
      </c>
      <c r="P65" s="970">
        <v>0.56999999999999995</v>
      </c>
      <c r="Q65" s="970">
        <v>0.55000000000000004</v>
      </c>
      <c r="R65" s="413"/>
      <c r="S65" s="413"/>
      <c r="T65" s="917"/>
      <c r="U65" s="939"/>
      <c r="V65" s="917"/>
      <c r="W65" s="917"/>
    </row>
    <row r="66" spans="1:23" ht="11.25" customHeight="1" x14ac:dyDescent="0.2">
      <c r="A66" s="367"/>
      <c r="B66" s="468"/>
      <c r="C66" s="899" t="s">
        <v>89</v>
      </c>
      <c r="D66" s="476"/>
      <c r="E66" s="481"/>
      <c r="F66" s="161"/>
      <c r="G66" s="501"/>
      <c r="H66" s="501"/>
      <c r="I66" s="501"/>
      <c r="J66" s="64"/>
      <c r="K66" s="481"/>
      <c r="L66" s="501"/>
      <c r="M66" s="501"/>
      <c r="N66" s="501"/>
      <c r="O66" s="501"/>
      <c r="P66" s="501"/>
      <c r="Q66" s="482"/>
      <c r="R66" s="472"/>
      <c r="S66" s="425"/>
      <c r="T66" s="917"/>
      <c r="U66" s="939"/>
      <c r="V66" s="917"/>
      <c r="W66" s="917"/>
    </row>
    <row r="67" spans="1:23" ht="9.75" customHeight="1" x14ac:dyDescent="0.2">
      <c r="A67" s="367"/>
      <c r="B67" s="483"/>
      <c r="C67" s="433"/>
      <c r="D67" s="694" t="s">
        <v>675</v>
      </c>
      <c r="E67" s="542"/>
      <c r="F67" s="544"/>
      <c r="G67" s="59"/>
      <c r="H67" s="59"/>
      <c r="I67" s="59"/>
      <c r="J67" s="545">
        <v>28.804102346095604</v>
      </c>
      <c r="K67" s="481"/>
      <c r="L67" s="501"/>
      <c r="M67" s="501"/>
      <c r="N67" s="501"/>
      <c r="O67" s="501"/>
      <c r="P67" s="501"/>
      <c r="Q67" s="908">
        <f>+J67</f>
        <v>28.804102346095604</v>
      </c>
      <c r="R67" s="472"/>
      <c r="S67" s="425"/>
      <c r="T67" s="917"/>
      <c r="U67" s="939"/>
      <c r="V67" s="917"/>
      <c r="W67" s="917"/>
    </row>
    <row r="68" spans="1:23" ht="9.75" customHeight="1" x14ac:dyDescent="0.2">
      <c r="A68" s="367"/>
      <c r="B68" s="484"/>
      <c r="C68" s="396"/>
      <c r="D68" s="546" t="s">
        <v>676</v>
      </c>
      <c r="E68" s="547"/>
      <c r="F68" s="547"/>
      <c r="G68" s="547"/>
      <c r="H68" s="547"/>
      <c r="I68" s="547"/>
      <c r="J68" s="545">
        <v>20.853658536585364</v>
      </c>
      <c r="K68" s="481"/>
      <c r="L68" s="180"/>
      <c r="M68" s="501"/>
      <c r="N68" s="501"/>
      <c r="O68" s="501"/>
      <c r="P68" s="501"/>
      <c r="Q68" s="908">
        <f t="shared" ref="Q68:Q71" si="2">+J68</f>
        <v>20.853658536585364</v>
      </c>
      <c r="R68" s="485"/>
      <c r="S68" s="485"/>
    </row>
    <row r="69" spans="1:23" ht="9.75" customHeight="1" x14ac:dyDescent="0.2">
      <c r="A69" s="367"/>
      <c r="B69" s="484"/>
      <c r="C69" s="396"/>
      <c r="D69" s="546" t="s">
        <v>677</v>
      </c>
      <c r="E69" s="542"/>
      <c r="F69" s="162"/>
      <c r="G69" s="162"/>
      <c r="H69" s="59"/>
      <c r="I69" s="163"/>
      <c r="J69" s="545">
        <v>15.372742503594861</v>
      </c>
      <c r="K69" s="481"/>
      <c r="L69" s="180"/>
      <c r="M69" s="501"/>
      <c r="N69" s="501"/>
      <c r="O69" s="501"/>
      <c r="P69" s="501"/>
      <c r="Q69" s="908">
        <f t="shared" si="2"/>
        <v>15.372742503594861</v>
      </c>
      <c r="R69" s="486"/>
      <c r="S69" s="425"/>
    </row>
    <row r="70" spans="1:23" ht="9.75" customHeight="1" x14ac:dyDescent="0.2">
      <c r="A70" s="367"/>
      <c r="B70" s="484"/>
      <c r="C70" s="396"/>
      <c r="D70" s="546" t="s">
        <v>678</v>
      </c>
      <c r="E70" s="548"/>
      <c r="F70" s="546"/>
      <c r="G70" s="546"/>
      <c r="H70" s="546"/>
      <c r="I70" s="546"/>
      <c r="J70" s="545">
        <v>11.919009184525464</v>
      </c>
      <c r="K70" s="481"/>
      <c r="L70" s="180"/>
      <c r="M70" s="501"/>
      <c r="N70" s="501"/>
      <c r="O70" s="501"/>
      <c r="P70" s="501"/>
      <c r="Q70" s="908">
        <f t="shared" si="2"/>
        <v>11.919009184525464</v>
      </c>
      <c r="R70" s="486"/>
      <c r="S70" s="425"/>
    </row>
    <row r="71" spans="1:23" ht="9.75" customHeight="1" x14ac:dyDescent="0.2">
      <c r="A71" s="367"/>
      <c r="B71" s="484"/>
      <c r="C71" s="396"/>
      <c r="D71" s="549" t="s">
        <v>679</v>
      </c>
      <c r="E71" s="550"/>
      <c r="F71" s="550"/>
      <c r="G71" s="550"/>
      <c r="H71" s="550"/>
      <c r="I71" s="550"/>
      <c r="J71" s="545">
        <v>5.8155206790157843</v>
      </c>
      <c r="K71" s="481"/>
      <c r="L71" s="180"/>
      <c r="M71" s="501"/>
      <c r="N71" s="501"/>
      <c r="O71" s="501"/>
      <c r="P71" s="501"/>
      <c r="Q71" s="908">
        <f t="shared" si="2"/>
        <v>5.8155206790157843</v>
      </c>
      <c r="R71" s="486"/>
      <c r="S71" s="425"/>
    </row>
    <row r="72" spans="1:23" ht="9.75" customHeight="1" x14ac:dyDescent="0.2">
      <c r="A72" s="367"/>
      <c r="B72" s="484"/>
      <c r="C72" s="396"/>
      <c r="D72" s="546" t="s">
        <v>680</v>
      </c>
      <c r="E72" s="162"/>
      <c r="F72" s="162"/>
      <c r="G72" s="162"/>
      <c r="H72" s="59"/>
      <c r="I72" s="163"/>
      <c r="J72" s="482">
        <v>-36.988067768166729</v>
      </c>
      <c r="K72" s="481"/>
      <c r="L72" s="180"/>
      <c r="M72" s="501"/>
      <c r="N72" s="501"/>
      <c r="O72" s="501"/>
      <c r="P72" s="501"/>
      <c r="Q72" s="481"/>
      <c r="R72" s="486"/>
      <c r="S72" s="425"/>
    </row>
    <row r="73" spans="1:23" ht="9.75" customHeight="1" x14ac:dyDescent="0.2">
      <c r="A73" s="367"/>
      <c r="B73" s="484"/>
      <c r="C73" s="396"/>
      <c r="D73" s="546" t="s">
        <v>681</v>
      </c>
      <c r="E73" s="543"/>
      <c r="F73" s="163"/>
      <c r="G73" s="163"/>
      <c r="H73" s="59"/>
      <c r="I73" s="163"/>
      <c r="J73" s="482">
        <v>-11.733592289176542</v>
      </c>
      <c r="K73" s="481"/>
      <c r="L73" s="180"/>
      <c r="M73" s="501"/>
      <c r="N73" s="501"/>
      <c r="O73" s="501"/>
      <c r="P73" s="501"/>
      <c r="Q73" s="551"/>
      <c r="R73" s="486"/>
      <c r="S73" s="425"/>
    </row>
    <row r="74" spans="1:23" ht="9.75" customHeight="1" x14ac:dyDescent="0.2">
      <c r="A74" s="367"/>
      <c r="B74" s="484"/>
      <c r="C74" s="396"/>
      <c r="D74" s="546" t="s">
        <v>682</v>
      </c>
      <c r="E74" s="543"/>
      <c r="F74" s="163"/>
      <c r="G74" s="163"/>
      <c r="H74" s="59"/>
      <c r="I74" s="163"/>
      <c r="J74" s="482">
        <v>-2.8374341528690117</v>
      </c>
      <c r="K74" s="481"/>
      <c r="L74" s="180"/>
      <c r="M74" s="501"/>
      <c r="N74" s="501"/>
      <c r="O74" s="501"/>
      <c r="P74" s="501"/>
      <c r="Q74" s="551"/>
      <c r="R74" s="486"/>
      <c r="S74" s="425"/>
    </row>
    <row r="75" spans="1:23" ht="9.75" customHeight="1" x14ac:dyDescent="0.2">
      <c r="A75" s="367"/>
      <c r="B75" s="484"/>
      <c r="C75" s="396"/>
      <c r="D75" s="546" t="s">
        <v>683</v>
      </c>
      <c r="E75" s="543"/>
      <c r="F75" s="163"/>
      <c r="G75" s="163"/>
      <c r="H75" s="59"/>
      <c r="I75" s="163"/>
      <c r="J75" s="482">
        <v>-2.6619360224642508</v>
      </c>
      <c r="K75" s="481"/>
      <c r="L75" s="180"/>
      <c r="M75" s="501"/>
      <c r="N75" s="501"/>
      <c r="O75" s="501"/>
      <c r="P75" s="501"/>
      <c r="Q75" s="551"/>
      <c r="R75" s="486"/>
      <c r="S75" s="425"/>
    </row>
    <row r="76" spans="1:23" ht="9.75" customHeight="1" x14ac:dyDescent="0.2">
      <c r="A76" s="367"/>
      <c r="B76" s="484"/>
      <c r="C76" s="396"/>
      <c r="D76" s="546" t="s">
        <v>684</v>
      </c>
      <c r="E76" s="543"/>
      <c r="F76" s="162"/>
      <c r="G76" s="162"/>
      <c r="H76" s="59"/>
      <c r="I76" s="163"/>
      <c r="J76" s="482">
        <v>-2.5566611387506932</v>
      </c>
      <c r="K76" s="481"/>
      <c r="L76" s="180"/>
      <c r="M76" s="501"/>
      <c r="N76" s="501"/>
      <c r="O76" s="501"/>
      <c r="P76" s="501"/>
      <c r="Q76" s="481"/>
      <c r="R76" s="486"/>
      <c r="S76" s="425"/>
    </row>
    <row r="77" spans="1:23" ht="0.75" customHeight="1" x14ac:dyDescent="0.2">
      <c r="A77" s="367"/>
      <c r="B77" s="484"/>
      <c r="C77" s="396"/>
      <c r="D77" s="487"/>
      <c r="E77" s="481"/>
      <c r="F77" s="162"/>
      <c r="G77" s="162"/>
      <c r="H77" s="59"/>
      <c r="I77" s="163"/>
      <c r="J77" s="482"/>
      <c r="K77" s="481"/>
      <c r="L77" s="180"/>
      <c r="M77" s="501"/>
      <c r="N77" s="501"/>
      <c r="O77" s="501"/>
      <c r="P77" s="501"/>
      <c r="Q77" s="481"/>
      <c r="R77" s="486"/>
      <c r="S77" s="425"/>
    </row>
    <row r="78" spans="1:23" ht="13.5" customHeight="1" x14ac:dyDescent="0.2">
      <c r="A78" s="367"/>
      <c r="B78" s="488"/>
      <c r="C78" s="470" t="s">
        <v>241</v>
      </c>
      <c r="D78" s="487"/>
      <c r="E78" s="470"/>
      <c r="F78" s="470"/>
      <c r="G78" s="489" t="s">
        <v>88</v>
      </c>
      <c r="H78" s="470"/>
      <c r="I78" s="470"/>
      <c r="J78" s="470"/>
      <c r="K78" s="470"/>
      <c r="L78" s="470"/>
      <c r="M78" s="470"/>
      <c r="N78" s="470"/>
      <c r="O78" s="164"/>
      <c r="P78" s="164"/>
      <c r="Q78" s="164"/>
      <c r="R78" s="472"/>
      <c r="S78" s="425"/>
    </row>
    <row r="79" spans="1:23" ht="3" customHeight="1" x14ac:dyDescent="0.2">
      <c r="A79" s="367"/>
      <c r="B79" s="488"/>
      <c r="C79" s="470"/>
      <c r="D79" s="487"/>
      <c r="E79" s="470"/>
      <c r="F79" s="470"/>
      <c r="G79" s="489"/>
      <c r="H79" s="470"/>
      <c r="I79" s="470"/>
      <c r="J79" s="470"/>
      <c r="K79" s="470"/>
      <c r="L79" s="470"/>
      <c r="M79" s="470"/>
      <c r="N79" s="470"/>
      <c r="O79" s="164"/>
      <c r="P79" s="164"/>
      <c r="Q79" s="164"/>
      <c r="R79" s="472"/>
      <c r="S79" s="425"/>
    </row>
    <row r="80" spans="1:23" s="114" customFormat="1" ht="13.5" customHeight="1" x14ac:dyDescent="0.2">
      <c r="A80" s="113"/>
      <c r="B80" s="219">
        <v>16</v>
      </c>
      <c r="C80" s="1593">
        <v>42644</v>
      </c>
      <c r="D80" s="1593"/>
      <c r="E80" s="1593"/>
      <c r="F80" s="115"/>
      <c r="G80" s="115"/>
      <c r="H80" s="115"/>
      <c r="I80" s="115"/>
      <c r="J80" s="115"/>
      <c r="K80" s="115"/>
      <c r="L80" s="115"/>
      <c r="M80" s="115"/>
      <c r="N80" s="115"/>
      <c r="P80" s="113"/>
      <c r="R80" s="119"/>
      <c r="U80" s="940"/>
    </row>
  </sheetData>
  <mergeCells count="45">
    <mergeCell ref="E8:H8"/>
    <mergeCell ref="I8:Q8"/>
    <mergeCell ref="E60:H60"/>
    <mergeCell ref="I60:Q60"/>
    <mergeCell ref="C80:E80"/>
    <mergeCell ref="C38:D38"/>
    <mergeCell ref="C39:D39"/>
    <mergeCell ref="C40:D40"/>
    <mergeCell ref="C41:D41"/>
    <mergeCell ref="C42:Q42"/>
    <mergeCell ref="C59:D60"/>
    <mergeCell ref="C62:D62"/>
    <mergeCell ref="C58:Q58"/>
    <mergeCell ref="C53:D53"/>
    <mergeCell ref="C43:Q43"/>
    <mergeCell ref="C47:D47"/>
    <mergeCell ref="C46:D46"/>
    <mergeCell ref="C1:F1"/>
    <mergeCell ref="C4:Q4"/>
    <mergeCell ref="C6:Q6"/>
    <mergeCell ref="C7:D8"/>
    <mergeCell ref="G7:I7"/>
    <mergeCell ref="J7:L7"/>
    <mergeCell ref="M7:O7"/>
    <mergeCell ref="P7:Q7"/>
    <mergeCell ref="J1:P1"/>
    <mergeCell ref="C10:D10"/>
    <mergeCell ref="C32:D32"/>
    <mergeCell ref="C30:D30"/>
    <mergeCell ref="C36:D36"/>
    <mergeCell ref="C37:D37"/>
    <mergeCell ref="C20:D20"/>
    <mergeCell ref="C33:D33"/>
    <mergeCell ref="C31:D31"/>
    <mergeCell ref="C34:D34"/>
    <mergeCell ref="C35:D35"/>
    <mergeCell ref="C21:D21"/>
    <mergeCell ref="C22:D22"/>
    <mergeCell ref="C23:D23"/>
    <mergeCell ref="C29:D29"/>
    <mergeCell ref="C24:D24"/>
    <mergeCell ref="C25:D25"/>
    <mergeCell ref="C26:D26"/>
    <mergeCell ref="C27:D27"/>
    <mergeCell ref="C28:D28"/>
  </mergeCells>
  <conditionalFormatting sqref="E45:Q45 E61:Q61 E9:Q9">
    <cfRule type="cellIs" dxfId="12"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Q69"/>
  <sheetViews>
    <sheetView workbookViewId="0"/>
  </sheetViews>
  <sheetFormatPr defaultRowHeight="12.75" x14ac:dyDescent="0.2"/>
  <cols>
    <col min="1" max="1" width="1" style="114" customWidth="1"/>
    <col min="2" max="2" width="2.5703125" style="419" customWidth="1"/>
    <col min="3" max="3" width="1" style="114" customWidth="1"/>
    <col min="4" max="4" width="43.85546875" style="114" customWidth="1"/>
    <col min="5" max="5" width="0.5703125" style="114" customWidth="1"/>
    <col min="6" max="6" width="10.28515625" style="114" customWidth="1"/>
    <col min="7" max="7" width="0.5703125" style="114" customWidth="1"/>
    <col min="8" max="9" width="10.28515625" style="114" customWidth="1"/>
    <col min="10" max="10" width="0.7109375" style="114" customWidth="1"/>
    <col min="11" max="11" width="8.7109375" style="114" customWidth="1"/>
    <col min="12" max="12" width="8.7109375" style="114" bestFit="1" customWidth="1"/>
    <col min="13" max="13" width="2.5703125" style="920" customWidth="1"/>
    <col min="14" max="14" width="1" style="920" customWidth="1"/>
    <col min="15" max="15" width="5.5703125" style="114" customWidth="1"/>
    <col min="16" max="16" width="2" style="1305" bestFit="1" customWidth="1"/>
    <col min="17" max="17" width="3.85546875" style="1305" customWidth="1"/>
    <col min="18" max="16384" width="9.140625" style="114"/>
  </cols>
  <sheetData>
    <row r="1" spans="1:17" x14ac:dyDescent="0.2">
      <c r="A1" s="113"/>
      <c r="B1" s="1650" t="s">
        <v>427</v>
      </c>
      <c r="C1" s="1650"/>
      <c r="D1" s="1650"/>
      <c r="E1" s="1650"/>
      <c r="F1" s="1650"/>
      <c r="G1" s="420"/>
      <c r="H1" s="420"/>
      <c r="I1" s="420"/>
      <c r="J1" s="420"/>
      <c r="K1" s="420"/>
      <c r="L1" s="420"/>
      <c r="M1" s="420"/>
      <c r="N1" s="420"/>
    </row>
    <row r="2" spans="1:17" ht="6" customHeight="1" x14ac:dyDescent="0.2">
      <c r="A2" s="113"/>
      <c r="B2" s="1651"/>
      <c r="C2" s="1651"/>
      <c r="D2" s="1651"/>
      <c r="E2" s="1651"/>
      <c r="F2" s="1651"/>
      <c r="G2" s="1296"/>
      <c r="H2" s="1296"/>
      <c r="I2" s="1651"/>
      <c r="J2" s="1651"/>
      <c r="K2" s="1651"/>
      <c r="L2" s="1296"/>
      <c r="M2" s="421"/>
      <c r="N2" s="1306"/>
    </row>
    <row r="3" spans="1:17" ht="13.5" thickBot="1" x14ac:dyDescent="0.25">
      <c r="A3" s="113"/>
      <c r="B3" s="363"/>
      <c r="C3" s="115"/>
      <c r="D3" s="115"/>
      <c r="E3" s="115"/>
      <c r="F3" s="115"/>
      <c r="G3" s="115"/>
      <c r="H3" s="115"/>
      <c r="I3" s="115"/>
      <c r="J3" s="115"/>
      <c r="K3" s="115"/>
      <c r="L3" s="507" t="s">
        <v>73</v>
      </c>
      <c r="M3" s="422"/>
      <c r="N3" s="1306"/>
    </row>
    <row r="4" spans="1:17" ht="13.5" thickBot="1" x14ac:dyDescent="0.25">
      <c r="A4" s="113"/>
      <c r="B4" s="363"/>
      <c r="C4" s="1652" t="s">
        <v>657</v>
      </c>
      <c r="D4" s="1653"/>
      <c r="E4" s="1653"/>
      <c r="F4" s="1653"/>
      <c r="G4" s="1653"/>
      <c r="H4" s="1653"/>
      <c r="I4" s="1653"/>
      <c r="J4" s="1653"/>
      <c r="K4" s="1653"/>
      <c r="L4" s="1654"/>
      <c r="M4" s="422"/>
      <c r="N4" s="1306"/>
    </row>
    <row r="5" spans="1:17" s="1131" customFormat="1" ht="3.75" customHeight="1" x14ac:dyDescent="0.2">
      <c r="A5" s="1126"/>
      <c r="B5" s="1127"/>
      <c r="C5" s="1128"/>
      <c r="D5" s="1128"/>
      <c r="E5" s="1128"/>
      <c r="F5" s="1129"/>
      <c r="G5" s="1129"/>
      <c r="H5" s="1129"/>
      <c r="I5" s="1129"/>
      <c r="J5" s="1130"/>
      <c r="K5" s="1130"/>
      <c r="L5" s="1130"/>
      <c r="M5" s="422"/>
      <c r="N5" s="1130"/>
      <c r="P5" s="1141"/>
      <c r="Q5" s="1141"/>
    </row>
    <row r="6" spans="1:17" s="1131" customFormat="1" ht="28.5" customHeight="1" x14ac:dyDescent="0.2">
      <c r="A6" s="1126"/>
      <c r="B6" s="1127"/>
      <c r="C6" s="1648">
        <v>2014</v>
      </c>
      <c r="D6" s="1649"/>
      <c r="E6" s="1132"/>
      <c r="F6" s="1307" t="s">
        <v>658</v>
      </c>
      <c r="G6" s="1308"/>
      <c r="H6" s="1309" t="s">
        <v>659</v>
      </c>
      <c r="I6" s="1309" t="s">
        <v>660</v>
      </c>
      <c r="J6" s="1308"/>
      <c r="K6" s="1309" t="s">
        <v>400</v>
      </c>
      <c r="L6" s="1309" t="s">
        <v>401</v>
      </c>
      <c r="M6" s="422"/>
      <c r="N6" s="1130"/>
      <c r="P6" s="1141"/>
      <c r="Q6" s="1141"/>
    </row>
    <row r="7" spans="1:17" s="1313" customFormat="1" ht="17.25" customHeight="1" x14ac:dyDescent="0.2">
      <c r="A7" s="1310"/>
      <c r="B7" s="1086"/>
      <c r="C7" s="1655" t="s">
        <v>68</v>
      </c>
      <c r="D7" s="1655"/>
      <c r="E7" s="664"/>
      <c r="F7" s="1311">
        <v>203548.00000000937</v>
      </c>
      <c r="G7" s="1311"/>
      <c r="H7" s="1311">
        <v>203388.00000000937</v>
      </c>
      <c r="I7" s="1311">
        <v>160</v>
      </c>
      <c r="J7" s="1311"/>
      <c r="K7" s="1311">
        <v>143829.0083693224</v>
      </c>
      <c r="L7" s="1311">
        <v>59718.991630669254</v>
      </c>
      <c r="M7" s="422"/>
      <c r="N7" s="1130"/>
      <c r="O7" s="1131"/>
      <c r="P7" s="1312"/>
      <c r="Q7" s="1312"/>
    </row>
    <row r="8" spans="1:17" s="1135" customFormat="1" ht="12.75" customHeight="1" x14ac:dyDescent="0.2">
      <c r="A8" s="1133"/>
      <c r="B8" s="1134"/>
      <c r="C8" s="1656" t="s">
        <v>510</v>
      </c>
      <c r="D8" s="1656"/>
      <c r="E8" s="1314"/>
      <c r="F8" s="1311">
        <v>8603.4377199089813</v>
      </c>
      <c r="G8" s="1311"/>
      <c r="H8" s="1311">
        <v>8578.4377199089813</v>
      </c>
      <c r="I8" s="1311">
        <v>25</v>
      </c>
      <c r="J8" s="1311"/>
      <c r="K8" s="1311">
        <v>7145.1967948155143</v>
      </c>
      <c r="L8" s="1311">
        <v>1458.2409250934545</v>
      </c>
      <c r="M8" s="422"/>
      <c r="N8" s="1315"/>
      <c r="P8" s="1312"/>
      <c r="Q8" s="1312"/>
    </row>
    <row r="9" spans="1:17" s="1135" customFormat="1" x14ac:dyDescent="0.2">
      <c r="A9" s="1133"/>
      <c r="B9" s="1134"/>
      <c r="C9" s="1136" t="s">
        <v>360</v>
      </c>
      <c r="D9" s="1105"/>
      <c r="E9" s="1314"/>
      <c r="F9" s="1311">
        <v>986.44666465182377</v>
      </c>
      <c r="G9" s="1311"/>
      <c r="H9" s="1311">
        <v>980.44666465182377</v>
      </c>
      <c r="I9" s="1311">
        <v>6</v>
      </c>
      <c r="J9" s="1311"/>
      <c r="K9" s="1311">
        <v>974.99957563790815</v>
      </c>
      <c r="L9" s="1311">
        <v>11.447089013915589</v>
      </c>
      <c r="M9" s="422"/>
      <c r="N9" s="1315"/>
      <c r="P9" s="1312"/>
      <c r="Q9" s="1312"/>
    </row>
    <row r="10" spans="1:17" s="1135" customFormat="1" x14ac:dyDescent="0.2">
      <c r="A10" s="1133"/>
      <c r="B10" s="1134"/>
      <c r="C10" s="1136" t="s">
        <v>361</v>
      </c>
      <c r="D10" s="1105"/>
      <c r="E10" s="1314"/>
      <c r="F10" s="1311">
        <v>54072.898630383454</v>
      </c>
      <c r="G10" s="1311"/>
      <c r="H10" s="1311">
        <v>54047.898630383446</v>
      </c>
      <c r="I10" s="1311">
        <v>25</v>
      </c>
      <c r="J10" s="1311"/>
      <c r="K10" s="1311">
        <v>42596.920376584909</v>
      </c>
      <c r="L10" s="1311">
        <v>11475.97825379793</v>
      </c>
      <c r="M10" s="422"/>
      <c r="N10" s="1315"/>
      <c r="P10" s="1312"/>
      <c r="Q10" s="1312"/>
    </row>
    <row r="11" spans="1:17" s="1141" customFormat="1" ht="12" customHeight="1" x14ac:dyDescent="0.2">
      <c r="A11" s="1137"/>
      <c r="B11" s="1127"/>
      <c r="C11" s="1138"/>
      <c r="D11" s="1139" t="s">
        <v>511</v>
      </c>
      <c r="E11" s="972"/>
      <c r="F11" s="1316">
        <v>7018.43361876162</v>
      </c>
      <c r="G11" s="1316"/>
      <c r="H11" s="1316">
        <v>7015.43361876162</v>
      </c>
      <c r="I11" s="1316">
        <v>3</v>
      </c>
      <c r="J11" s="1316"/>
      <c r="K11" s="1316">
        <v>3799.3048742947603</v>
      </c>
      <c r="L11" s="1316">
        <v>3219.1287444668437</v>
      </c>
      <c r="M11" s="422"/>
      <c r="N11" s="1317"/>
      <c r="P11" s="1312"/>
      <c r="Q11" s="1312"/>
    </row>
    <row r="12" spans="1:17" s="1141" customFormat="1" ht="12" customHeight="1" x14ac:dyDescent="0.2">
      <c r="A12" s="1137"/>
      <c r="B12" s="1127"/>
      <c r="C12" s="1138"/>
      <c r="D12" s="1139" t="s">
        <v>512</v>
      </c>
      <c r="E12" s="972"/>
      <c r="F12" s="1316">
        <v>941.54976109925815</v>
      </c>
      <c r="G12" s="1316"/>
      <c r="H12" s="1316">
        <v>941.54976109925815</v>
      </c>
      <c r="I12" s="1316">
        <v>0</v>
      </c>
      <c r="J12" s="1316"/>
      <c r="K12" s="1316">
        <v>668.60267954658923</v>
      </c>
      <c r="L12" s="1316">
        <v>272.9470815526692</v>
      </c>
      <c r="M12" s="422"/>
      <c r="N12" s="1317"/>
      <c r="P12" s="1312"/>
      <c r="Q12" s="1312"/>
    </row>
    <row r="13" spans="1:17" s="1141" customFormat="1" ht="12" customHeight="1" x14ac:dyDescent="0.2">
      <c r="A13" s="1137"/>
      <c r="B13" s="1127"/>
      <c r="C13" s="1138"/>
      <c r="D13" s="1139" t="s">
        <v>513</v>
      </c>
      <c r="E13" s="972"/>
      <c r="F13" s="1316">
        <v>105.4071252998431</v>
      </c>
      <c r="G13" s="1316"/>
      <c r="H13" s="1316">
        <v>105.4071252998431</v>
      </c>
      <c r="I13" s="1316">
        <v>0</v>
      </c>
      <c r="J13" s="1316"/>
      <c r="K13" s="1316">
        <v>58.497731979738518</v>
      </c>
      <c r="L13" s="1316">
        <v>46.909393320104584</v>
      </c>
      <c r="M13" s="422"/>
      <c r="N13" s="1317"/>
      <c r="P13" s="1312"/>
      <c r="Q13" s="1312"/>
    </row>
    <row r="14" spans="1:17" s="1141" customFormat="1" ht="12" customHeight="1" x14ac:dyDescent="0.2">
      <c r="A14" s="1137"/>
      <c r="B14" s="1127"/>
      <c r="C14" s="1138"/>
      <c r="D14" s="1139" t="s">
        <v>514</v>
      </c>
      <c r="E14" s="972"/>
      <c r="F14" s="1316">
        <v>2641.7680876475529</v>
      </c>
      <c r="G14" s="1316"/>
      <c r="H14" s="1316">
        <v>2641.7680876475529</v>
      </c>
      <c r="I14" s="1316">
        <v>0</v>
      </c>
      <c r="J14" s="1316"/>
      <c r="K14" s="1316">
        <v>1850.1865730243931</v>
      </c>
      <c r="L14" s="1316">
        <v>791.58151462315755</v>
      </c>
      <c r="M14" s="422"/>
      <c r="N14" s="1317"/>
      <c r="P14" s="1312"/>
      <c r="Q14" s="1312"/>
    </row>
    <row r="15" spans="1:17" s="1141" customFormat="1" ht="12" customHeight="1" x14ac:dyDescent="0.2">
      <c r="A15" s="1137"/>
      <c r="B15" s="1127"/>
      <c r="C15" s="1138"/>
      <c r="D15" s="1139" t="s">
        <v>515</v>
      </c>
      <c r="E15" s="1318"/>
      <c r="F15" s="1316">
        <v>2130.6161014549657</v>
      </c>
      <c r="G15" s="1316"/>
      <c r="H15" s="1316">
        <v>2130.6161014549657</v>
      </c>
      <c r="I15" s="1316">
        <v>0</v>
      </c>
      <c r="J15" s="1316"/>
      <c r="K15" s="1316">
        <v>681.43136884296189</v>
      </c>
      <c r="L15" s="1316">
        <v>1449.1847326120012</v>
      </c>
      <c r="M15" s="422"/>
      <c r="N15" s="1317"/>
      <c r="P15" s="1312"/>
      <c r="Q15" s="1312"/>
    </row>
    <row r="16" spans="1:17" s="1141" customFormat="1" ht="12" customHeight="1" x14ac:dyDescent="0.2">
      <c r="A16" s="1137"/>
      <c r="B16" s="1127"/>
      <c r="C16" s="1138"/>
      <c r="D16" s="1139" t="s">
        <v>516</v>
      </c>
      <c r="E16" s="972"/>
      <c r="F16" s="1316">
        <v>2109.6720023334556</v>
      </c>
      <c r="G16" s="1316"/>
      <c r="H16" s="1316">
        <v>2109.6720023334556</v>
      </c>
      <c r="I16" s="1316">
        <v>0</v>
      </c>
      <c r="J16" s="1316"/>
      <c r="K16" s="1316">
        <v>1366.4686420837977</v>
      </c>
      <c r="L16" s="1316">
        <v>743.2033602496557</v>
      </c>
      <c r="M16" s="422"/>
      <c r="N16" s="1317"/>
      <c r="P16" s="1312"/>
      <c r="Q16" s="1312"/>
    </row>
    <row r="17" spans="1:17" s="1141" customFormat="1" ht="12" customHeight="1" x14ac:dyDescent="0.2">
      <c r="A17" s="1137"/>
      <c r="B17" s="1127"/>
      <c r="C17" s="1138"/>
      <c r="D17" s="1139" t="s">
        <v>517</v>
      </c>
      <c r="E17" s="972"/>
      <c r="F17" s="1316">
        <v>3735.5257685407764</v>
      </c>
      <c r="G17" s="1316"/>
      <c r="H17" s="1316">
        <v>3731.5257685407764</v>
      </c>
      <c r="I17" s="1316">
        <v>4</v>
      </c>
      <c r="J17" s="1316"/>
      <c r="K17" s="1316">
        <v>3252.9035298505673</v>
      </c>
      <c r="L17" s="1316">
        <v>482.6222386902075</v>
      </c>
      <c r="M17" s="422"/>
      <c r="N17" s="1317"/>
      <c r="P17" s="1312"/>
      <c r="Q17" s="1312"/>
    </row>
    <row r="18" spans="1:17" s="1141" customFormat="1" ht="12" customHeight="1" x14ac:dyDescent="0.2">
      <c r="A18" s="1137"/>
      <c r="B18" s="1127"/>
      <c r="C18" s="1138"/>
      <c r="D18" s="1139" t="s">
        <v>518</v>
      </c>
      <c r="E18" s="1142"/>
      <c r="F18" s="1316">
        <v>822.39631151559593</v>
      </c>
      <c r="G18" s="1316"/>
      <c r="H18" s="1316">
        <v>821.39631151559593</v>
      </c>
      <c r="I18" s="1316">
        <v>1</v>
      </c>
      <c r="J18" s="1316"/>
      <c r="K18" s="1316">
        <v>704.26258714526591</v>
      </c>
      <c r="L18" s="1316">
        <v>118.13372437032989</v>
      </c>
      <c r="M18" s="422"/>
      <c r="N18" s="1317"/>
      <c r="P18" s="1312"/>
      <c r="Q18" s="1312"/>
    </row>
    <row r="19" spans="1:17" s="1141" customFormat="1" ht="12" customHeight="1" x14ac:dyDescent="0.2">
      <c r="A19" s="1137"/>
      <c r="B19" s="1127"/>
      <c r="C19" s="1138"/>
      <c r="D19" s="1139" t="s">
        <v>519</v>
      </c>
      <c r="E19" s="1143"/>
      <c r="F19" s="1316">
        <v>750.58874155122487</v>
      </c>
      <c r="G19" s="1316"/>
      <c r="H19" s="1316">
        <v>750.58874155122487</v>
      </c>
      <c r="I19" s="1316">
        <v>0</v>
      </c>
      <c r="J19" s="1316"/>
      <c r="K19" s="1316">
        <v>634.22440075879047</v>
      </c>
      <c r="L19" s="1316">
        <v>116.36434079243419</v>
      </c>
      <c r="M19" s="422"/>
      <c r="N19" s="1317"/>
      <c r="P19" s="1312"/>
      <c r="Q19" s="1312"/>
    </row>
    <row r="20" spans="1:17" s="1141" customFormat="1" ht="12" customHeight="1" x14ac:dyDescent="0.2">
      <c r="A20" s="1137"/>
      <c r="B20" s="1127"/>
      <c r="C20" s="1138"/>
      <c r="D20" s="1139" t="s">
        <v>661</v>
      </c>
      <c r="E20" s="1143"/>
      <c r="F20" s="1316">
        <v>44.278945822228486</v>
      </c>
      <c r="G20" s="1316"/>
      <c r="H20" s="1316">
        <v>44.278945822228486</v>
      </c>
      <c r="I20" s="1316">
        <v>0</v>
      </c>
      <c r="J20" s="1316"/>
      <c r="K20" s="1316">
        <v>38.651286247760396</v>
      </c>
      <c r="L20" s="1316">
        <v>5.6276595744680851</v>
      </c>
      <c r="M20" s="422"/>
      <c r="N20" s="1317"/>
      <c r="P20" s="1312"/>
      <c r="Q20" s="1312"/>
    </row>
    <row r="21" spans="1:17" s="1141" customFormat="1" ht="12" customHeight="1" x14ac:dyDescent="0.2">
      <c r="A21" s="1137"/>
      <c r="B21" s="1127"/>
      <c r="C21" s="1138"/>
      <c r="D21" s="1139" t="s">
        <v>520</v>
      </c>
      <c r="E21" s="1143"/>
      <c r="F21" s="1316">
        <v>643.06056925632413</v>
      </c>
      <c r="G21" s="1316"/>
      <c r="H21" s="1316">
        <v>642.06056925632413</v>
      </c>
      <c r="I21" s="1316">
        <v>1</v>
      </c>
      <c r="J21" s="1316"/>
      <c r="K21" s="1316">
        <v>545.870855155355</v>
      </c>
      <c r="L21" s="1316">
        <v>97.189714100969411</v>
      </c>
      <c r="M21" s="422"/>
      <c r="N21" s="1317"/>
      <c r="P21" s="1312"/>
      <c r="Q21" s="1312"/>
    </row>
    <row r="22" spans="1:17" s="1141" customFormat="1" ht="12" customHeight="1" x14ac:dyDescent="0.2">
      <c r="A22" s="1137"/>
      <c r="B22" s="1127"/>
      <c r="C22" s="1138"/>
      <c r="D22" s="1139" t="s">
        <v>521</v>
      </c>
      <c r="E22" s="1143"/>
      <c r="F22" s="1316">
        <v>233.27995357279366</v>
      </c>
      <c r="G22" s="1316"/>
      <c r="H22" s="1316">
        <v>233.27995357279366</v>
      </c>
      <c r="I22" s="1316">
        <v>0</v>
      </c>
      <c r="J22" s="1316"/>
      <c r="K22" s="1316">
        <v>106.06573731303588</v>
      </c>
      <c r="L22" s="1316">
        <v>127.21421625975779</v>
      </c>
      <c r="M22" s="422"/>
      <c r="N22" s="1317"/>
      <c r="P22" s="1312"/>
      <c r="Q22" s="1312"/>
    </row>
    <row r="23" spans="1:17" s="1141" customFormat="1" ht="12" customHeight="1" x14ac:dyDescent="0.2">
      <c r="A23" s="1137"/>
      <c r="B23" s="1127"/>
      <c r="C23" s="1138"/>
      <c r="D23" s="1139" t="s">
        <v>522</v>
      </c>
      <c r="E23" s="1143"/>
      <c r="F23" s="1316">
        <v>2329.1263567539731</v>
      </c>
      <c r="G23" s="1316"/>
      <c r="H23" s="1316">
        <v>2329.1263567539731</v>
      </c>
      <c r="I23" s="1316">
        <v>0</v>
      </c>
      <c r="J23" s="1316"/>
      <c r="K23" s="1316">
        <v>2003.7380372997277</v>
      </c>
      <c r="L23" s="1316">
        <v>325.38831945424465</v>
      </c>
      <c r="M23" s="422"/>
      <c r="N23" s="1317"/>
      <c r="P23" s="1312"/>
      <c r="Q23" s="1312"/>
    </row>
    <row r="24" spans="1:17" s="1141" customFormat="1" ht="12" customHeight="1" x14ac:dyDescent="0.2">
      <c r="A24" s="1137"/>
      <c r="B24" s="1127"/>
      <c r="C24" s="1138"/>
      <c r="D24" s="1139" t="s">
        <v>523</v>
      </c>
      <c r="E24" s="1143"/>
      <c r="F24" s="1316">
        <v>4163.2635355889424</v>
      </c>
      <c r="G24" s="1316"/>
      <c r="H24" s="1316">
        <v>4163.2635355889424</v>
      </c>
      <c r="I24" s="1316">
        <v>0</v>
      </c>
      <c r="J24" s="1316"/>
      <c r="K24" s="1316">
        <v>3497.4029163233645</v>
      </c>
      <c r="L24" s="1316">
        <v>665.8606192655767</v>
      </c>
      <c r="M24" s="422"/>
      <c r="N24" s="1317"/>
      <c r="P24" s="1312"/>
      <c r="Q24" s="1312"/>
    </row>
    <row r="25" spans="1:17" s="1141" customFormat="1" ht="12" customHeight="1" x14ac:dyDescent="0.2">
      <c r="A25" s="1137"/>
      <c r="B25" s="1127"/>
      <c r="C25" s="1138"/>
      <c r="D25" s="1139" t="s">
        <v>524</v>
      </c>
      <c r="E25" s="1143"/>
      <c r="F25" s="1316">
        <v>1126.5838291438818</v>
      </c>
      <c r="G25" s="1316"/>
      <c r="H25" s="1316">
        <v>1126.5838291438818</v>
      </c>
      <c r="I25" s="1316">
        <v>0</v>
      </c>
      <c r="J25" s="1316"/>
      <c r="K25" s="1316">
        <v>1048.5320748879212</v>
      </c>
      <c r="L25" s="1316">
        <v>78.051754255960347</v>
      </c>
      <c r="M25" s="422"/>
      <c r="N25" s="1317"/>
      <c r="P25" s="1312"/>
      <c r="Q25" s="1312"/>
    </row>
    <row r="26" spans="1:17" s="1141" customFormat="1" ht="12" customHeight="1" x14ac:dyDescent="0.2">
      <c r="A26" s="1137"/>
      <c r="B26" s="1127"/>
      <c r="C26" s="1138"/>
      <c r="D26" s="1139" t="s">
        <v>525</v>
      </c>
      <c r="E26" s="1143"/>
      <c r="F26" s="1316">
        <v>11705.558945781593</v>
      </c>
      <c r="G26" s="1316"/>
      <c r="H26" s="1316">
        <v>11698.558945781593</v>
      </c>
      <c r="I26" s="1316">
        <v>7</v>
      </c>
      <c r="J26" s="1316"/>
      <c r="K26" s="1316">
        <v>10994.812331075183</v>
      </c>
      <c r="L26" s="1316">
        <v>710.7466147064074</v>
      </c>
      <c r="M26" s="422"/>
      <c r="N26" s="1317"/>
      <c r="P26" s="1312"/>
      <c r="Q26" s="1312"/>
    </row>
    <row r="27" spans="1:17" s="1141" customFormat="1" ht="12" customHeight="1" x14ac:dyDescent="0.2">
      <c r="A27" s="1137"/>
      <c r="B27" s="1127"/>
      <c r="C27" s="1138"/>
      <c r="D27" s="1139" t="s">
        <v>526</v>
      </c>
      <c r="E27" s="1143"/>
      <c r="F27" s="1316">
        <v>280.73210652060169</v>
      </c>
      <c r="G27" s="1316"/>
      <c r="H27" s="1316">
        <v>278.73210652060169</v>
      </c>
      <c r="I27" s="1316">
        <v>2</v>
      </c>
      <c r="J27" s="1316"/>
      <c r="K27" s="1316">
        <v>190.24994208066224</v>
      </c>
      <c r="L27" s="1316">
        <v>90.482164439939424</v>
      </c>
      <c r="M27" s="422"/>
      <c r="N27" s="1317"/>
      <c r="P27" s="1312"/>
      <c r="Q27" s="1312"/>
    </row>
    <row r="28" spans="1:17" s="1141" customFormat="1" ht="12" customHeight="1" x14ac:dyDescent="0.2">
      <c r="A28" s="1137"/>
      <c r="B28" s="1127"/>
      <c r="C28" s="1138"/>
      <c r="D28" s="1139" t="s">
        <v>527</v>
      </c>
      <c r="E28" s="1143"/>
      <c r="F28" s="1316">
        <v>1451.807476390567</v>
      </c>
      <c r="G28" s="1316"/>
      <c r="H28" s="1316">
        <v>1451.807476390567</v>
      </c>
      <c r="I28" s="1316">
        <v>0</v>
      </c>
      <c r="J28" s="1316"/>
      <c r="K28" s="1316">
        <v>1173.5250694573424</v>
      </c>
      <c r="L28" s="1316">
        <v>278.28240693322329</v>
      </c>
      <c r="M28" s="422"/>
      <c r="N28" s="1317"/>
      <c r="P28" s="1312"/>
      <c r="Q28" s="1312"/>
    </row>
    <row r="29" spans="1:17" s="1141" customFormat="1" ht="12" customHeight="1" x14ac:dyDescent="0.2">
      <c r="A29" s="1137"/>
      <c r="B29" s="1127"/>
      <c r="C29" s="1138"/>
      <c r="D29" s="1139" t="s">
        <v>528</v>
      </c>
      <c r="E29" s="1143"/>
      <c r="F29" s="1316">
        <v>3244.3156496732213</v>
      </c>
      <c r="G29" s="1316"/>
      <c r="H29" s="1316">
        <v>3240.3156496732217</v>
      </c>
      <c r="I29" s="1316">
        <v>4</v>
      </c>
      <c r="J29" s="1316"/>
      <c r="K29" s="1316">
        <v>3049.2219814516629</v>
      </c>
      <c r="L29" s="1316">
        <v>195.09366822155818</v>
      </c>
      <c r="M29" s="422"/>
      <c r="N29" s="1317"/>
      <c r="P29" s="1312"/>
      <c r="Q29" s="1312"/>
    </row>
    <row r="30" spans="1:17" s="1141" customFormat="1" ht="12" customHeight="1" x14ac:dyDescent="0.2">
      <c r="A30" s="1137"/>
      <c r="B30" s="1127"/>
      <c r="C30" s="1138"/>
      <c r="D30" s="1139" t="s">
        <v>529</v>
      </c>
      <c r="E30" s="1143"/>
      <c r="F30" s="1316">
        <v>2419.5842040587136</v>
      </c>
      <c r="G30" s="1316"/>
      <c r="H30" s="1316">
        <v>2419.5842040587136</v>
      </c>
      <c r="I30" s="1316">
        <v>0</v>
      </c>
      <c r="J30" s="1316"/>
      <c r="K30" s="1316">
        <v>1933.7623207672677</v>
      </c>
      <c r="L30" s="1316">
        <v>485.82188329144611</v>
      </c>
      <c r="M30" s="422"/>
      <c r="N30" s="1317"/>
      <c r="P30" s="1312"/>
      <c r="Q30" s="1312"/>
    </row>
    <row r="31" spans="1:17" s="1141" customFormat="1" ht="12" customHeight="1" x14ac:dyDescent="0.2">
      <c r="A31" s="1137"/>
      <c r="B31" s="1127"/>
      <c r="C31" s="1138"/>
      <c r="D31" s="1139" t="s">
        <v>530</v>
      </c>
      <c r="E31" s="1143"/>
      <c r="F31" s="1316">
        <v>405.80347460493624</v>
      </c>
      <c r="G31" s="1316"/>
      <c r="H31" s="1316">
        <v>405.80347460493624</v>
      </c>
      <c r="I31" s="1316">
        <v>0</v>
      </c>
      <c r="J31" s="1316"/>
      <c r="K31" s="1316">
        <v>327.40923241846417</v>
      </c>
      <c r="L31" s="1316">
        <v>78.394242186472042</v>
      </c>
      <c r="M31" s="422"/>
      <c r="N31" s="1317"/>
      <c r="P31" s="1312"/>
      <c r="Q31" s="1312"/>
    </row>
    <row r="32" spans="1:17" s="1141" customFormat="1" ht="12" customHeight="1" x14ac:dyDescent="0.2">
      <c r="A32" s="1137"/>
      <c r="B32" s="1127"/>
      <c r="C32" s="1138"/>
      <c r="D32" s="1139" t="s">
        <v>531</v>
      </c>
      <c r="E32" s="1143"/>
      <c r="F32" s="1316">
        <v>3239.6451556282109</v>
      </c>
      <c r="G32" s="1316"/>
      <c r="H32" s="1316">
        <v>3237.6451556282109</v>
      </c>
      <c r="I32" s="1316">
        <v>2</v>
      </c>
      <c r="J32" s="1316"/>
      <c r="K32" s="1316">
        <v>2775.9860134211153</v>
      </c>
      <c r="L32" s="1316">
        <v>463.65914220709641</v>
      </c>
      <c r="M32" s="422"/>
      <c r="N32" s="1317"/>
      <c r="P32" s="1312"/>
      <c r="Q32" s="1312"/>
    </row>
    <row r="33" spans="1:17" s="1141" customFormat="1" ht="12" customHeight="1" x14ac:dyDescent="0.2">
      <c r="A33" s="1137"/>
      <c r="B33" s="1127"/>
      <c r="C33" s="1138"/>
      <c r="D33" s="1139" t="s">
        <v>532</v>
      </c>
      <c r="E33" s="1143"/>
      <c r="F33" s="1316">
        <v>671.72457981849027</v>
      </c>
      <c r="G33" s="1316"/>
      <c r="H33" s="1316">
        <v>671.72457981849027</v>
      </c>
      <c r="I33" s="1316">
        <v>0</v>
      </c>
      <c r="J33" s="1316"/>
      <c r="K33" s="1316">
        <v>428.4411392186671</v>
      </c>
      <c r="L33" s="1316">
        <v>243.28344059982328</v>
      </c>
      <c r="M33" s="422"/>
      <c r="N33" s="1317"/>
      <c r="P33" s="1312"/>
      <c r="Q33" s="1312"/>
    </row>
    <row r="34" spans="1:17" s="1141" customFormat="1" ht="12" customHeight="1" x14ac:dyDescent="0.2">
      <c r="A34" s="1137"/>
      <c r="B34" s="1127"/>
      <c r="C34" s="1138"/>
      <c r="D34" s="1139" t="s">
        <v>533</v>
      </c>
      <c r="E34" s="972"/>
      <c r="F34" s="1316">
        <v>1858.1763295641842</v>
      </c>
      <c r="G34" s="1316"/>
      <c r="H34" s="1316">
        <v>1857.1763295641845</v>
      </c>
      <c r="I34" s="1316">
        <v>1</v>
      </c>
      <c r="J34" s="1316"/>
      <c r="K34" s="1316">
        <v>1467.3690519406844</v>
      </c>
      <c r="L34" s="1316">
        <v>390.80727762349846</v>
      </c>
      <c r="M34" s="422"/>
      <c r="N34" s="1317"/>
      <c r="P34" s="1312"/>
      <c r="Q34" s="1312"/>
    </row>
    <row r="35" spans="1:17" s="1135" customFormat="1" ht="11.25" customHeight="1" x14ac:dyDescent="0.2">
      <c r="A35" s="1133"/>
      <c r="B35" s="1134"/>
      <c r="C35" s="1136" t="s">
        <v>534</v>
      </c>
      <c r="D35" s="1319"/>
      <c r="E35" s="1314"/>
      <c r="F35" s="1311">
        <v>237.71189067571748</v>
      </c>
      <c r="G35" s="1311"/>
      <c r="H35" s="1311">
        <v>237.71189067571748</v>
      </c>
      <c r="I35" s="1311">
        <v>0</v>
      </c>
      <c r="J35" s="1311"/>
      <c r="K35" s="1311">
        <v>225.57628618634521</v>
      </c>
      <c r="L35" s="1311">
        <v>12.135604489372287</v>
      </c>
      <c r="M35" s="422"/>
      <c r="N35" s="1315"/>
      <c r="P35" s="1312"/>
      <c r="Q35" s="1312"/>
    </row>
    <row r="36" spans="1:17" s="1135" customFormat="1" ht="11.25" customHeight="1" x14ac:dyDescent="0.2">
      <c r="A36" s="1133"/>
      <c r="B36" s="1134"/>
      <c r="C36" s="1136" t="s">
        <v>535</v>
      </c>
      <c r="D36" s="1320"/>
      <c r="E36" s="1314"/>
      <c r="F36" s="1311">
        <v>2806.438849347011</v>
      </c>
      <c r="G36" s="1311"/>
      <c r="H36" s="1311">
        <v>2803.438849347011</v>
      </c>
      <c r="I36" s="1311">
        <v>3</v>
      </c>
      <c r="J36" s="1311"/>
      <c r="K36" s="1311">
        <v>2519.371633394222</v>
      </c>
      <c r="L36" s="1311">
        <v>287.06721595278987</v>
      </c>
      <c r="M36" s="422"/>
      <c r="N36" s="1315"/>
      <c r="P36" s="1312"/>
      <c r="Q36" s="1312"/>
    </row>
    <row r="37" spans="1:17" s="1135" customFormat="1" ht="11.25" customHeight="1" x14ac:dyDescent="0.2">
      <c r="A37" s="1133"/>
      <c r="B37" s="1134"/>
      <c r="C37" s="1136" t="s">
        <v>363</v>
      </c>
      <c r="D37" s="1319"/>
      <c r="E37" s="1321"/>
      <c r="F37" s="1311">
        <v>27309.258029253862</v>
      </c>
      <c r="G37" s="1311"/>
      <c r="H37" s="1311">
        <v>27266.258029253866</v>
      </c>
      <c r="I37" s="1311">
        <v>43</v>
      </c>
      <c r="J37" s="1311"/>
      <c r="K37" s="1311">
        <v>26813.734954462769</v>
      </c>
      <c r="L37" s="1311">
        <v>495.5230747911271</v>
      </c>
      <c r="M37" s="422"/>
      <c r="N37" s="1315"/>
      <c r="P37" s="1312"/>
      <c r="Q37" s="1312"/>
    </row>
    <row r="38" spans="1:17" s="1135" customFormat="1" ht="11.25" customHeight="1" x14ac:dyDescent="0.2">
      <c r="A38" s="1133"/>
      <c r="B38" s="1134"/>
      <c r="C38" s="1136" t="s">
        <v>536</v>
      </c>
      <c r="D38" s="1319"/>
      <c r="E38" s="1322"/>
      <c r="F38" s="1311">
        <v>31328.050701023938</v>
      </c>
      <c r="G38" s="1311"/>
      <c r="H38" s="1311">
        <v>31314.050701023942</v>
      </c>
      <c r="I38" s="1311">
        <v>14</v>
      </c>
      <c r="J38" s="1311"/>
      <c r="K38" s="1311">
        <v>21083.602942099042</v>
      </c>
      <c r="L38" s="1311">
        <v>10244.447758925198</v>
      </c>
      <c r="M38" s="422"/>
      <c r="N38" s="1315"/>
      <c r="P38" s="1312"/>
      <c r="Q38" s="1312"/>
    </row>
    <row r="39" spans="1:17" s="1135" customFormat="1" ht="11.25" customHeight="1" x14ac:dyDescent="0.2">
      <c r="A39" s="1133"/>
      <c r="B39" s="1134"/>
      <c r="C39" s="1136" t="s">
        <v>365</v>
      </c>
      <c r="D39" s="1319"/>
      <c r="E39" s="1314"/>
      <c r="F39" s="1311">
        <v>12299.727109946825</v>
      </c>
      <c r="G39" s="1311"/>
      <c r="H39" s="1311">
        <v>12281.727109946823</v>
      </c>
      <c r="I39" s="1311">
        <v>18</v>
      </c>
      <c r="J39" s="1311"/>
      <c r="K39" s="1311">
        <v>10302.060550078531</v>
      </c>
      <c r="L39" s="1311">
        <v>1997.6665598682666</v>
      </c>
      <c r="M39" s="422"/>
      <c r="N39" s="1315"/>
      <c r="P39" s="1312"/>
      <c r="Q39" s="1312"/>
    </row>
    <row r="40" spans="1:17" s="1135" customFormat="1" ht="11.25" customHeight="1" x14ac:dyDescent="0.2">
      <c r="A40" s="1133"/>
      <c r="B40" s="1134"/>
      <c r="C40" s="1136" t="s">
        <v>366</v>
      </c>
      <c r="D40" s="1320"/>
      <c r="E40" s="1314"/>
      <c r="F40" s="1311">
        <v>12443.776933709403</v>
      </c>
      <c r="G40" s="1311"/>
      <c r="H40" s="1311">
        <v>12440.776933709403</v>
      </c>
      <c r="I40" s="1311">
        <v>3</v>
      </c>
      <c r="J40" s="1311"/>
      <c r="K40" s="1311">
        <v>5569.4264746268</v>
      </c>
      <c r="L40" s="1311">
        <v>6874.3504590825505</v>
      </c>
      <c r="M40" s="422"/>
      <c r="N40" s="1315"/>
      <c r="P40" s="1312"/>
      <c r="Q40" s="1312"/>
    </row>
    <row r="41" spans="1:17" s="1135" customFormat="1" ht="11.25" customHeight="1" x14ac:dyDescent="0.2">
      <c r="A41" s="1133"/>
      <c r="B41" s="1134"/>
      <c r="C41" s="1136" t="s">
        <v>537</v>
      </c>
      <c r="D41" s="1320"/>
      <c r="E41" s="1314"/>
      <c r="F41" s="1311">
        <v>989.48709771412791</v>
      </c>
      <c r="G41" s="1311"/>
      <c r="H41" s="1311">
        <v>988.48709771412791</v>
      </c>
      <c r="I41" s="1311">
        <v>1</v>
      </c>
      <c r="J41" s="1311"/>
      <c r="K41" s="1311">
        <v>710.91772513187175</v>
      </c>
      <c r="L41" s="1311">
        <v>278.56937258225662</v>
      </c>
      <c r="M41" s="422"/>
      <c r="N41" s="1315"/>
      <c r="P41" s="1312"/>
      <c r="Q41" s="1312"/>
    </row>
    <row r="42" spans="1:17" s="1135" customFormat="1" ht="11.25" customHeight="1" x14ac:dyDescent="0.2">
      <c r="A42" s="1133"/>
      <c r="B42" s="1134"/>
      <c r="C42" s="1136" t="s">
        <v>367</v>
      </c>
      <c r="D42" s="1319"/>
      <c r="E42" s="1314"/>
      <c r="F42" s="1311">
        <v>680.96770013386924</v>
      </c>
      <c r="G42" s="1311"/>
      <c r="H42" s="1311">
        <v>679.96770013386936</v>
      </c>
      <c r="I42" s="1311">
        <v>1</v>
      </c>
      <c r="J42" s="1311"/>
      <c r="K42" s="1311">
        <v>353.08165936767347</v>
      </c>
      <c r="L42" s="1311">
        <v>327.88604076619595</v>
      </c>
      <c r="M42" s="422"/>
      <c r="N42" s="1315"/>
      <c r="P42" s="1312"/>
      <c r="Q42" s="1312"/>
    </row>
    <row r="43" spans="1:17" s="1135" customFormat="1" ht="11.25" customHeight="1" x14ac:dyDescent="0.2">
      <c r="A43" s="1133"/>
      <c r="B43" s="1134"/>
      <c r="C43" s="1136" t="s">
        <v>368</v>
      </c>
      <c r="D43" s="1323"/>
      <c r="E43" s="1321"/>
      <c r="F43" s="1311">
        <v>757.08046430161812</v>
      </c>
      <c r="G43" s="1311"/>
      <c r="H43" s="1311">
        <v>757.08046430161812</v>
      </c>
      <c r="I43" s="1311">
        <v>0</v>
      </c>
      <c r="J43" s="1311"/>
      <c r="K43" s="1311">
        <v>475.72535582588006</v>
      </c>
      <c r="L43" s="1311">
        <v>281.35510847573823</v>
      </c>
      <c r="M43" s="422"/>
      <c r="N43" s="1315"/>
      <c r="P43" s="1312"/>
      <c r="Q43" s="1312"/>
    </row>
    <row r="44" spans="1:17" s="1135" customFormat="1" ht="11.25" customHeight="1" x14ac:dyDescent="0.2">
      <c r="A44" s="1133"/>
      <c r="B44" s="1134"/>
      <c r="C44" s="1136" t="s">
        <v>538</v>
      </c>
      <c r="D44" s="1323"/>
      <c r="E44" s="1322"/>
      <c r="F44" s="1311">
        <v>2526.1505091759036</v>
      </c>
      <c r="G44" s="1311"/>
      <c r="H44" s="1311">
        <v>2524.1505091759032</v>
      </c>
      <c r="I44" s="1311">
        <v>2</v>
      </c>
      <c r="J44" s="1311"/>
      <c r="K44" s="1311">
        <v>1704.9577875155444</v>
      </c>
      <c r="L44" s="1311">
        <v>821.19272166035705</v>
      </c>
      <c r="M44" s="422"/>
      <c r="N44" s="1315"/>
      <c r="P44" s="1312"/>
      <c r="Q44" s="1312"/>
    </row>
    <row r="45" spans="1:17" s="1135" customFormat="1" ht="11.25" customHeight="1" x14ac:dyDescent="0.2">
      <c r="A45" s="1133"/>
      <c r="B45" s="1134"/>
      <c r="C45" s="1136" t="s">
        <v>539</v>
      </c>
      <c r="D45" s="1323"/>
      <c r="E45" s="1322"/>
      <c r="F45" s="1311">
        <v>14503.199535294803</v>
      </c>
      <c r="G45" s="1311"/>
      <c r="H45" s="1311">
        <v>14490.199535294803</v>
      </c>
      <c r="I45" s="1311">
        <v>13</v>
      </c>
      <c r="J45" s="1311"/>
      <c r="K45" s="1311">
        <v>9716.4921504160902</v>
      </c>
      <c r="L45" s="1311">
        <v>4786.7073848786586</v>
      </c>
      <c r="M45" s="422"/>
      <c r="N45" s="1315"/>
      <c r="P45" s="1312"/>
      <c r="Q45" s="1312"/>
    </row>
    <row r="46" spans="1:17" s="1135" customFormat="1" ht="11.25" customHeight="1" x14ac:dyDescent="0.2">
      <c r="A46" s="1133"/>
      <c r="B46" s="1134"/>
      <c r="C46" s="1136" t="s">
        <v>540</v>
      </c>
      <c r="D46" s="1323"/>
      <c r="E46" s="1314"/>
      <c r="F46" s="1311">
        <v>9127.8733172271604</v>
      </c>
      <c r="G46" s="1311"/>
      <c r="H46" s="1311">
        <v>9125.8733172271623</v>
      </c>
      <c r="I46" s="1311">
        <v>2</v>
      </c>
      <c r="J46" s="1311"/>
      <c r="K46" s="1311">
        <v>6633.6956298840323</v>
      </c>
      <c r="L46" s="1311">
        <v>2494.1776873431259</v>
      </c>
      <c r="M46" s="422"/>
      <c r="N46" s="1315"/>
      <c r="P46" s="1312"/>
      <c r="Q46" s="1312"/>
    </row>
    <row r="47" spans="1:17" s="1135" customFormat="1" ht="11.25" customHeight="1" x14ac:dyDescent="0.2">
      <c r="A47" s="1133"/>
      <c r="B47" s="1134"/>
      <c r="C47" s="1136" t="s">
        <v>369</v>
      </c>
      <c r="D47" s="1323"/>
      <c r="E47" s="1314"/>
      <c r="F47" s="1311">
        <v>2218.4992280100623</v>
      </c>
      <c r="G47" s="1311"/>
      <c r="H47" s="1311">
        <v>2217.4992280100623</v>
      </c>
      <c r="I47" s="1311">
        <v>1</v>
      </c>
      <c r="J47" s="1311"/>
      <c r="K47" s="1311">
        <v>664.21558194212651</v>
      </c>
      <c r="L47" s="1311">
        <v>1554.2836460679339</v>
      </c>
      <c r="M47" s="422"/>
      <c r="N47" s="1315"/>
      <c r="P47" s="1312"/>
      <c r="Q47" s="1312"/>
    </row>
    <row r="48" spans="1:17" s="1135" customFormat="1" ht="11.25" customHeight="1" x14ac:dyDescent="0.2">
      <c r="A48" s="1133"/>
      <c r="B48" s="1134"/>
      <c r="C48" s="1136" t="s">
        <v>541</v>
      </c>
      <c r="D48" s="1323"/>
      <c r="E48" s="1314"/>
      <c r="F48" s="1311">
        <v>16161.475785246339</v>
      </c>
      <c r="G48" s="1311"/>
      <c r="H48" s="1311">
        <v>16160.475785246339</v>
      </c>
      <c r="I48" s="1311">
        <v>1</v>
      </c>
      <c r="J48" s="1311"/>
      <c r="K48" s="1311">
        <v>2898.4177462508683</v>
      </c>
      <c r="L48" s="1311">
        <v>13263.058038995456</v>
      </c>
      <c r="M48" s="422"/>
      <c r="N48" s="1315"/>
      <c r="P48" s="1312"/>
      <c r="Q48" s="1312"/>
    </row>
    <row r="49" spans="1:17" s="1135" customFormat="1" ht="11.25" customHeight="1" x14ac:dyDescent="0.2">
      <c r="A49" s="1133"/>
      <c r="B49" s="1134"/>
      <c r="C49" s="1136" t="s">
        <v>542</v>
      </c>
      <c r="D49" s="1323"/>
      <c r="E49" s="1314"/>
      <c r="F49" s="1311">
        <v>2144.5922304519841</v>
      </c>
      <c r="G49" s="1311"/>
      <c r="H49" s="1311">
        <v>2144.5922304519841</v>
      </c>
      <c r="I49" s="1311">
        <v>0</v>
      </c>
      <c r="J49" s="1311"/>
      <c r="K49" s="1311">
        <v>1771.936160777592</v>
      </c>
      <c r="L49" s="1311">
        <v>372.65606967439214</v>
      </c>
      <c r="M49" s="422"/>
      <c r="N49" s="1315"/>
      <c r="P49" s="1312"/>
      <c r="Q49" s="1312"/>
    </row>
    <row r="50" spans="1:17" s="1135" customFormat="1" ht="11.25" customHeight="1" x14ac:dyDescent="0.2">
      <c r="A50" s="1133"/>
      <c r="B50" s="1134"/>
      <c r="C50" s="1136" t="s">
        <v>371</v>
      </c>
      <c r="D50" s="1323"/>
      <c r="E50" s="1314"/>
      <c r="F50" s="1311">
        <v>2818.1702131465258</v>
      </c>
      <c r="G50" s="1311"/>
      <c r="H50" s="1311">
        <v>2816.1702131465258</v>
      </c>
      <c r="I50" s="1311">
        <v>2</v>
      </c>
      <c r="J50" s="1311"/>
      <c r="K50" s="1311">
        <v>1073.9038479568123</v>
      </c>
      <c r="L50" s="1311">
        <v>1744.2663651897112</v>
      </c>
      <c r="M50" s="422"/>
      <c r="N50" s="1315"/>
      <c r="P50" s="1312"/>
      <c r="Q50" s="1312"/>
    </row>
    <row r="51" spans="1:17" s="1135" customFormat="1" ht="11.25" customHeight="1" x14ac:dyDescent="0.2">
      <c r="A51" s="1133"/>
      <c r="B51" s="1134"/>
      <c r="C51" s="1136" t="s">
        <v>543</v>
      </c>
      <c r="D51" s="1323"/>
      <c r="E51" s="1314"/>
      <c r="F51" s="1311">
        <v>854.35038339295193</v>
      </c>
      <c r="G51" s="1311"/>
      <c r="H51" s="1311">
        <v>854.35038339295193</v>
      </c>
      <c r="I51" s="1311">
        <v>0</v>
      </c>
      <c r="J51" s="1311"/>
      <c r="K51" s="1311">
        <v>95.141709047619344</v>
      </c>
      <c r="L51" s="1311">
        <v>759.20867434533261</v>
      </c>
      <c r="M51" s="422"/>
      <c r="N51" s="1315"/>
      <c r="P51" s="1312"/>
      <c r="Q51" s="1312"/>
    </row>
    <row r="52" spans="1:17" s="1135" customFormat="1" ht="11.25" customHeight="1" x14ac:dyDescent="0.2">
      <c r="A52" s="1133"/>
      <c r="B52" s="1134"/>
      <c r="C52" s="1136" t="s">
        <v>544</v>
      </c>
      <c r="D52" s="1323"/>
      <c r="E52" s="1314"/>
      <c r="F52" s="1311">
        <v>16.770961902547583</v>
      </c>
      <c r="G52" s="1311"/>
      <c r="H52" s="1311">
        <v>16.770961902547583</v>
      </c>
      <c r="I52" s="1311">
        <v>0</v>
      </c>
      <c r="J52" s="1311"/>
      <c r="K52" s="1311">
        <v>16.770961902547583</v>
      </c>
      <c r="L52" s="1311">
        <v>0</v>
      </c>
      <c r="M52" s="422"/>
      <c r="N52" s="1315"/>
      <c r="P52" s="1312"/>
      <c r="Q52" s="1312"/>
    </row>
    <row r="53" spans="1:17" s="1135" customFormat="1" ht="11.25" customHeight="1" x14ac:dyDescent="0.2">
      <c r="A53" s="1133"/>
      <c r="B53" s="1134"/>
      <c r="C53" s="1136" t="s">
        <v>545</v>
      </c>
      <c r="D53" s="1323"/>
      <c r="E53" s="1314"/>
      <c r="F53" s="1311">
        <v>661.63604510147434</v>
      </c>
      <c r="G53" s="1311"/>
      <c r="H53" s="1311">
        <v>661.63604510147434</v>
      </c>
      <c r="I53" s="1311">
        <v>0</v>
      </c>
      <c r="J53" s="1311"/>
      <c r="K53" s="1311">
        <v>482.86246542550316</v>
      </c>
      <c r="L53" s="1311">
        <v>178.77357967597126</v>
      </c>
      <c r="M53" s="422"/>
      <c r="N53" s="1315"/>
      <c r="P53" s="1312"/>
      <c r="Q53" s="1312"/>
    </row>
    <row r="54" spans="1:17" s="1149" customFormat="1" ht="13.5" customHeight="1" thickBot="1" x14ac:dyDescent="0.25">
      <c r="A54" s="1144"/>
      <c r="B54" s="1144"/>
      <c r="C54" s="1145"/>
      <c r="D54" s="1146"/>
      <c r="E54" s="1143"/>
      <c r="F54" s="1324"/>
      <c r="G54" s="1324"/>
      <c r="H54" s="1324"/>
      <c r="I54" s="1324"/>
      <c r="J54" s="1130"/>
      <c r="K54" s="1147"/>
      <c r="L54" s="1148"/>
      <c r="M54" s="422"/>
      <c r="N54" s="1148"/>
      <c r="P54" s="1160"/>
      <c r="Q54" s="1160"/>
    </row>
    <row r="55" spans="1:17" s="119" customFormat="1" ht="13.5" thickBot="1" x14ac:dyDescent="0.25">
      <c r="A55" s="117"/>
      <c r="B55" s="118"/>
      <c r="C55" s="1652" t="s">
        <v>662</v>
      </c>
      <c r="D55" s="1653"/>
      <c r="E55" s="1653"/>
      <c r="F55" s="1653"/>
      <c r="G55" s="1653"/>
      <c r="H55" s="1653"/>
      <c r="I55" s="1653"/>
      <c r="J55" s="1653"/>
      <c r="K55" s="1653"/>
      <c r="L55" s="1654"/>
      <c r="M55" s="422"/>
      <c r="N55" s="1306"/>
      <c r="O55" s="1150"/>
      <c r="P55" s="1325"/>
      <c r="Q55" s="1325"/>
    </row>
    <row r="56" spans="1:17" s="1149" customFormat="1" ht="3.75" customHeight="1" x14ac:dyDescent="0.2">
      <c r="A56" s="1144"/>
      <c r="B56" s="1144"/>
      <c r="C56" s="1145"/>
      <c r="D56" s="1151"/>
      <c r="E56" s="1152"/>
      <c r="F56" s="1152"/>
      <c r="G56" s="1152"/>
      <c r="H56" s="1152"/>
      <c r="I56" s="1152"/>
      <c r="J56" s="1145"/>
      <c r="K56" s="1153"/>
      <c r="L56" s="1154"/>
      <c r="M56" s="422"/>
      <c r="N56" s="1148"/>
      <c r="P56" s="1160"/>
      <c r="Q56" s="1160"/>
    </row>
    <row r="57" spans="1:17" s="1149" customFormat="1" ht="26.25" customHeight="1" x14ac:dyDescent="0.2">
      <c r="A57" s="1144"/>
      <c r="B57" s="1144"/>
      <c r="C57" s="1657">
        <f>+C6</f>
        <v>2014</v>
      </c>
      <c r="D57" s="1658"/>
      <c r="E57" s="1155"/>
      <c r="F57" s="1307" t="s">
        <v>68</v>
      </c>
      <c r="G57" s="1308"/>
      <c r="H57" s="1659" t="s">
        <v>659</v>
      </c>
      <c r="I57" s="1659"/>
      <c r="J57" s="1308"/>
      <c r="K57" s="1659" t="s">
        <v>660</v>
      </c>
      <c r="L57" s="1659"/>
      <c r="M57" s="422"/>
      <c r="N57" s="1148"/>
      <c r="P57" s="1160"/>
      <c r="Q57" s="1160"/>
    </row>
    <row r="58" spans="1:17" s="1149" customFormat="1" ht="16.5" customHeight="1" x14ac:dyDescent="0.2">
      <c r="A58" s="1144"/>
      <c r="B58" s="1144"/>
      <c r="C58" s="1145"/>
      <c r="D58" s="1294" t="s">
        <v>68</v>
      </c>
      <c r="E58" s="1156"/>
      <c r="F58" s="1311">
        <v>203548.00000000937</v>
      </c>
      <c r="G58" s="1311"/>
      <c r="H58" s="1660">
        <v>203388.00000000937</v>
      </c>
      <c r="I58" s="1660"/>
      <c r="J58" s="1311"/>
      <c r="K58" s="1661">
        <v>160</v>
      </c>
      <c r="L58" s="1661"/>
      <c r="M58" s="422"/>
      <c r="N58" s="1148"/>
      <c r="P58" s="1160"/>
      <c r="Q58" s="1160"/>
    </row>
    <row r="59" spans="1:17" s="1160" customFormat="1" ht="12" customHeight="1" x14ac:dyDescent="0.2">
      <c r="A59" s="1157"/>
      <c r="B59" s="1157"/>
      <c r="C59" s="1158"/>
      <c r="D59" s="1159" t="s">
        <v>663</v>
      </c>
      <c r="E59" s="1143"/>
      <c r="F59" s="1316">
        <v>199.56628797576923</v>
      </c>
      <c r="G59" s="1316"/>
      <c r="H59" s="1662">
        <v>198.56628797576923</v>
      </c>
      <c r="I59" s="1662"/>
      <c r="J59" s="1316"/>
      <c r="K59" s="1663">
        <v>1</v>
      </c>
      <c r="L59" s="1663"/>
      <c r="M59" s="1140"/>
      <c r="N59" s="1326"/>
    </row>
    <row r="60" spans="1:17" s="1160" customFormat="1" ht="12" customHeight="1" x14ac:dyDescent="0.2">
      <c r="A60" s="1157"/>
      <c r="B60" s="1157"/>
      <c r="C60" s="1158"/>
      <c r="D60" s="1161" t="s">
        <v>664</v>
      </c>
      <c r="E60" s="1143"/>
      <c r="F60" s="1316">
        <v>16921.562484471986</v>
      </c>
      <c r="G60" s="1316"/>
      <c r="H60" s="1662">
        <v>16918.562484471982</v>
      </c>
      <c r="I60" s="1662"/>
      <c r="J60" s="1316"/>
      <c r="K60" s="1663">
        <v>3</v>
      </c>
      <c r="L60" s="1663"/>
      <c r="M60" s="1140"/>
      <c r="N60" s="1326"/>
    </row>
    <row r="61" spans="1:17" s="1160" customFormat="1" ht="12" customHeight="1" x14ac:dyDescent="0.2">
      <c r="A61" s="1157"/>
      <c r="B61" s="1157"/>
      <c r="C61" s="1158"/>
      <c r="D61" s="1161" t="s">
        <v>665</v>
      </c>
      <c r="E61" s="1143"/>
      <c r="F61" s="1316">
        <v>47594.146843158938</v>
      </c>
      <c r="G61" s="1316"/>
      <c r="H61" s="1662">
        <v>47580.146843158924</v>
      </c>
      <c r="I61" s="1662"/>
      <c r="J61" s="1316"/>
      <c r="K61" s="1663">
        <v>14</v>
      </c>
      <c r="L61" s="1663"/>
      <c r="M61" s="1140"/>
      <c r="N61" s="1326"/>
    </row>
    <row r="62" spans="1:17" s="1160" customFormat="1" ht="12" customHeight="1" x14ac:dyDescent="0.2">
      <c r="A62" s="1157"/>
      <c r="B62" s="1157"/>
      <c r="C62" s="1158"/>
      <c r="D62" s="1162" t="s">
        <v>666</v>
      </c>
      <c r="E62" s="1143"/>
      <c r="F62" s="1316">
        <v>57540.236236088225</v>
      </c>
      <c r="G62" s="1316"/>
      <c r="H62" s="1662">
        <v>57501.236236088218</v>
      </c>
      <c r="I62" s="1662"/>
      <c r="J62" s="1316"/>
      <c r="K62" s="1663">
        <v>39</v>
      </c>
      <c r="L62" s="1663"/>
      <c r="M62" s="1140"/>
      <c r="N62" s="1326"/>
    </row>
    <row r="63" spans="1:17" s="1160" customFormat="1" ht="12" customHeight="1" x14ac:dyDescent="0.2">
      <c r="A63" s="1157"/>
      <c r="B63" s="1157"/>
      <c r="C63" s="1158"/>
      <c r="D63" s="1159" t="s">
        <v>667</v>
      </c>
      <c r="E63" s="1143"/>
      <c r="F63" s="1316">
        <v>50273.029459591547</v>
      </c>
      <c r="G63" s="1316"/>
      <c r="H63" s="1662">
        <v>50208.029459591526</v>
      </c>
      <c r="I63" s="1662"/>
      <c r="J63" s="1316"/>
      <c r="K63" s="1663">
        <v>65</v>
      </c>
      <c r="L63" s="1663"/>
      <c r="M63" s="1140"/>
      <c r="N63" s="1326"/>
    </row>
    <row r="64" spans="1:17" s="1160" customFormat="1" ht="12" customHeight="1" x14ac:dyDescent="0.2">
      <c r="A64" s="1157"/>
      <c r="B64" s="1157"/>
      <c r="C64" s="1158"/>
      <c r="D64" s="1161" t="s">
        <v>668</v>
      </c>
      <c r="E64" s="1163"/>
      <c r="F64" s="1316">
        <v>24535.344813643169</v>
      </c>
      <c r="G64" s="1316"/>
      <c r="H64" s="1662">
        <v>24502.344813643169</v>
      </c>
      <c r="I64" s="1662"/>
      <c r="J64" s="1316"/>
      <c r="K64" s="1663">
        <v>33</v>
      </c>
      <c r="L64" s="1663"/>
      <c r="M64" s="1140"/>
      <c r="N64" s="1326"/>
    </row>
    <row r="65" spans="1:14" s="1160" customFormat="1" ht="12" customHeight="1" x14ac:dyDescent="0.2">
      <c r="A65" s="1157"/>
      <c r="B65" s="1157"/>
      <c r="C65" s="1158"/>
      <c r="D65" s="1161" t="s">
        <v>549</v>
      </c>
      <c r="E65" s="1163"/>
      <c r="F65" s="1316">
        <v>2392.040024816577</v>
      </c>
      <c r="G65" s="1316"/>
      <c r="H65" s="1662">
        <v>2389.040024816577</v>
      </c>
      <c r="I65" s="1662"/>
      <c r="J65" s="1316"/>
      <c r="K65" s="1663">
        <v>3</v>
      </c>
      <c r="L65" s="1663"/>
      <c r="M65" s="1140"/>
      <c r="N65" s="1326"/>
    </row>
    <row r="66" spans="1:14" s="1160" customFormat="1" ht="12" customHeight="1" x14ac:dyDescent="0.2">
      <c r="A66" s="1157"/>
      <c r="B66" s="1157"/>
      <c r="C66" s="1158"/>
      <c r="D66" s="1161" t="s">
        <v>669</v>
      </c>
      <c r="E66" s="1163"/>
      <c r="F66" s="1316">
        <v>4092.0738502545369</v>
      </c>
      <c r="G66" s="1316"/>
      <c r="H66" s="1662">
        <v>4090.0738502545369</v>
      </c>
      <c r="I66" s="1662"/>
      <c r="J66" s="1316"/>
      <c r="K66" s="1663">
        <v>2</v>
      </c>
      <c r="L66" s="1663"/>
      <c r="M66" s="1140"/>
      <c r="N66" s="1326"/>
    </row>
    <row r="67" spans="1:14" x14ac:dyDescent="0.2">
      <c r="A67" s="115"/>
      <c r="B67" s="136"/>
      <c r="C67" s="1164" t="s">
        <v>670</v>
      </c>
      <c r="D67" s="129"/>
      <c r="E67" s="1165"/>
      <c r="F67" s="1664" t="s">
        <v>480</v>
      </c>
      <c r="G67" s="1664"/>
      <c r="H67" s="1664"/>
      <c r="I67" s="1327" t="s">
        <v>422</v>
      </c>
      <c r="J67" s="1328"/>
      <c r="K67" s="1328"/>
      <c r="L67" s="1329"/>
      <c r="M67" s="422"/>
      <c r="N67" s="1330"/>
    </row>
    <row r="68" spans="1:14" x14ac:dyDescent="0.2">
      <c r="A68" s="113"/>
      <c r="B68" s="115"/>
      <c r="C68" s="115"/>
      <c r="D68" s="115"/>
      <c r="E68" s="115"/>
      <c r="F68" s="115"/>
      <c r="G68" s="115"/>
      <c r="H68" s="115"/>
      <c r="I68" s="115"/>
      <c r="J68" s="1616">
        <v>42644</v>
      </c>
      <c r="K68" s="1616"/>
      <c r="L68" s="1616"/>
      <c r="M68" s="234">
        <v>17</v>
      </c>
      <c r="N68" s="1331"/>
    </row>
    <row r="69" spans="1:14" x14ac:dyDescent="0.2">
      <c r="H69" s="1332"/>
    </row>
  </sheetData>
  <mergeCells count="32">
    <mergeCell ref="F67:H67"/>
    <mergeCell ref="J68:L68"/>
    <mergeCell ref="H64:I64"/>
    <mergeCell ref="K64:L64"/>
    <mergeCell ref="H65:I65"/>
    <mergeCell ref="K65:L65"/>
    <mergeCell ref="H66:I66"/>
    <mergeCell ref="K66:L66"/>
    <mergeCell ref="H61:I61"/>
    <mergeCell ref="K61:L61"/>
    <mergeCell ref="H62:I62"/>
    <mergeCell ref="K62:L62"/>
    <mergeCell ref="H63:I63"/>
    <mergeCell ref="K63:L63"/>
    <mergeCell ref="H58:I58"/>
    <mergeCell ref="K58:L58"/>
    <mergeCell ref="H59:I59"/>
    <mergeCell ref="K59:L59"/>
    <mergeCell ref="H60:I60"/>
    <mergeCell ref="K60:L60"/>
    <mergeCell ref="C7:D7"/>
    <mergeCell ref="C8:D8"/>
    <mergeCell ref="C55:L55"/>
    <mergeCell ref="C57:D57"/>
    <mergeCell ref="H57:I57"/>
    <mergeCell ref="K57:L57"/>
    <mergeCell ref="C6:D6"/>
    <mergeCell ref="B1:F1"/>
    <mergeCell ref="B2:D2"/>
    <mergeCell ref="E2:F2"/>
    <mergeCell ref="I2:K2"/>
    <mergeCell ref="C4:L4"/>
  </mergeCells>
  <conditionalFormatting sqref="F7:L53 F58:L66">
    <cfRule type="cellIs" dxfId="11" priority="1" operator="equal">
      <formula>0</formula>
    </cfRule>
  </conditionalFormatting>
  <hyperlinks>
    <hyperlink ref="I67" r:id="rId1"/>
  </hyperlinks>
  <printOptions horizontalCentered="1"/>
  <pageMargins left="0.19685039370078741" right="0.19685039370078741" top="0.19685039370078741" bottom="0.19685039370078741" header="0" footer="0"/>
  <pageSetup paperSize="9" orientation="portrait" verticalDpi="1200" r:id="rId2"/>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372" customWidth="1"/>
    <col min="2" max="2" width="2.5703125" style="372" customWidth="1"/>
    <col min="3" max="3" width="2" style="372" customWidth="1"/>
    <col min="4" max="4" width="13.28515625" style="372" customWidth="1"/>
    <col min="5" max="5" width="6.28515625" style="372" customWidth="1"/>
    <col min="6" max="8" width="7.140625" style="372" customWidth="1"/>
    <col min="9" max="9" width="6.42578125" style="372" customWidth="1"/>
    <col min="10" max="10" width="6.5703125" style="372" customWidth="1"/>
    <col min="11" max="11" width="7.28515625" style="372" customWidth="1"/>
    <col min="12" max="12" width="28.42578125" style="372" customWidth="1"/>
    <col min="13" max="13" width="2.5703125" style="372" customWidth="1"/>
    <col min="14" max="14" width="1" style="372" customWidth="1"/>
    <col min="15" max="29" width="9.140625" style="372"/>
    <col min="30" max="30" width="15.140625" style="372" customWidth="1"/>
    <col min="31" max="34" width="6.42578125" style="372" customWidth="1"/>
    <col min="35" max="36" width="2.140625" style="372" customWidth="1"/>
    <col min="37" max="38" width="6.42578125" style="372" customWidth="1"/>
    <col min="39" max="39" width="15.140625" style="372" customWidth="1"/>
    <col min="40" max="41" width="6.42578125" style="372" customWidth="1"/>
    <col min="42" max="16384" width="9.140625" style="372"/>
  </cols>
  <sheetData>
    <row r="1" spans="1:41" ht="13.5" customHeight="1" x14ac:dyDescent="0.2">
      <c r="A1" s="367"/>
      <c r="B1" s="371"/>
      <c r="C1" s="371"/>
      <c r="D1" s="371"/>
      <c r="E1" s="371"/>
      <c r="F1" s="368"/>
      <c r="G1" s="368"/>
      <c r="H1" s="368"/>
      <c r="I1" s="368"/>
      <c r="J1" s="368"/>
      <c r="K1" s="368"/>
      <c r="L1" s="1565" t="s">
        <v>337</v>
      </c>
      <c r="M1" s="1565"/>
      <c r="N1" s="367"/>
    </row>
    <row r="2" spans="1:41" ht="6" customHeight="1" x14ac:dyDescent="0.2">
      <c r="A2" s="367"/>
      <c r="B2" s="1665"/>
      <c r="C2" s="1666"/>
      <c r="D2" s="1666"/>
      <c r="E2" s="491"/>
      <c r="F2" s="491"/>
      <c r="G2" s="491"/>
      <c r="H2" s="491"/>
      <c r="I2" s="491"/>
      <c r="J2" s="491"/>
      <c r="K2" s="491"/>
      <c r="L2" s="424"/>
      <c r="M2" s="377"/>
      <c r="N2" s="367"/>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row>
    <row r="3" spans="1:41" ht="11.25" customHeight="1" thickBot="1" x14ac:dyDescent="0.25">
      <c r="A3" s="367"/>
      <c r="B3" s="435"/>
      <c r="C3" s="377"/>
      <c r="D3" s="377"/>
      <c r="E3" s="377"/>
      <c r="F3" s="377"/>
      <c r="G3" s="377"/>
      <c r="H3" s="377"/>
      <c r="I3" s="377"/>
      <c r="J3" s="377"/>
      <c r="K3" s="377"/>
      <c r="L3" s="516" t="s">
        <v>73</v>
      </c>
      <c r="M3" s="377"/>
      <c r="N3" s="367"/>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4"/>
      <c r="AO3" s="434"/>
    </row>
    <row r="4" spans="1:41" s="381" customFormat="1" ht="13.5" customHeight="1" thickBot="1" x14ac:dyDescent="0.25">
      <c r="A4" s="379"/>
      <c r="B4" s="510"/>
      <c r="C4" s="1667" t="s">
        <v>133</v>
      </c>
      <c r="D4" s="1668"/>
      <c r="E4" s="1668"/>
      <c r="F4" s="1668"/>
      <c r="G4" s="1668"/>
      <c r="H4" s="1668"/>
      <c r="I4" s="1668"/>
      <c r="J4" s="1668"/>
      <c r="K4" s="1668"/>
      <c r="L4" s="1669"/>
      <c r="M4" s="377"/>
      <c r="N4" s="379"/>
      <c r="O4" s="566"/>
      <c r="P4" s="566"/>
      <c r="Q4" s="566"/>
      <c r="R4" s="566"/>
      <c r="S4" s="566"/>
      <c r="T4" s="566"/>
      <c r="U4" s="566"/>
      <c r="V4" s="566"/>
      <c r="W4" s="566"/>
      <c r="X4" s="566"/>
      <c r="Y4" s="566"/>
      <c r="Z4" s="566"/>
      <c r="AA4" s="566"/>
      <c r="AB4" s="566"/>
      <c r="AC4" s="566"/>
      <c r="AD4" s="675"/>
      <c r="AE4" s="675"/>
      <c r="AF4" s="675"/>
      <c r="AG4" s="675"/>
      <c r="AH4" s="675"/>
      <c r="AI4" s="675"/>
      <c r="AJ4" s="675"/>
      <c r="AK4" s="675"/>
      <c r="AL4" s="675"/>
      <c r="AM4" s="675"/>
      <c r="AN4" s="675"/>
      <c r="AO4" s="675"/>
    </row>
    <row r="5" spans="1:41" s="681" customFormat="1" x14ac:dyDescent="0.2">
      <c r="B5" s="682"/>
      <c r="C5" s="1670" t="s">
        <v>134</v>
      </c>
      <c r="D5" s="1670"/>
      <c r="E5" s="520"/>
      <c r="F5" s="474"/>
      <c r="G5" s="474"/>
      <c r="H5" s="474"/>
      <c r="I5" s="474"/>
      <c r="J5" s="474"/>
      <c r="K5" s="474"/>
      <c r="L5" s="425"/>
      <c r="M5" s="425"/>
      <c r="N5" s="685"/>
      <c r="O5" s="683"/>
      <c r="P5" s="683"/>
      <c r="Q5" s="683"/>
      <c r="R5" s="683"/>
      <c r="S5" s="683"/>
      <c r="T5" s="683"/>
      <c r="U5" s="683"/>
      <c r="V5" s="683"/>
      <c r="W5" s="683"/>
      <c r="X5" s="683"/>
      <c r="Y5" s="683"/>
      <c r="Z5" s="683"/>
      <c r="AA5" s="683"/>
      <c r="AB5" s="683"/>
      <c r="AC5" s="683"/>
      <c r="AD5" s="684"/>
      <c r="AE5" s="684"/>
      <c r="AF5" s="684"/>
      <c r="AG5" s="684"/>
      <c r="AH5" s="684"/>
      <c r="AI5" s="684"/>
      <c r="AJ5" s="684"/>
      <c r="AK5" s="684"/>
      <c r="AL5" s="684"/>
      <c r="AM5" s="684"/>
      <c r="AO5" s="684"/>
    </row>
    <row r="6" spans="1:41" ht="13.5" customHeight="1" x14ac:dyDescent="0.2">
      <c r="A6" s="367"/>
      <c r="B6" s="435"/>
      <c r="C6" s="1670"/>
      <c r="D6" s="1670"/>
      <c r="E6" s="1673">
        <v>2016</v>
      </c>
      <c r="F6" s="1673"/>
      <c r="G6" s="1673"/>
      <c r="H6" s="1673"/>
      <c r="I6" s="1673"/>
      <c r="J6" s="1673"/>
      <c r="K6" s="1671" t="str">
        <f xml:space="preserve"> CONCATENATE("valor médio de ",J7,F6)</f>
        <v>valor médio de set.</v>
      </c>
      <c r="L6" s="474"/>
      <c r="M6" s="425"/>
      <c r="N6" s="515"/>
      <c r="O6" s="434"/>
      <c r="P6" s="434"/>
      <c r="Q6" s="434"/>
      <c r="R6" s="434"/>
      <c r="S6" s="434"/>
      <c r="T6" s="434"/>
      <c r="U6" s="434"/>
      <c r="V6" s="434"/>
      <c r="W6" s="434"/>
      <c r="X6" s="434"/>
      <c r="Y6" s="434"/>
      <c r="Z6" s="434"/>
      <c r="AA6" s="434"/>
      <c r="AB6" s="434"/>
      <c r="AC6" s="434"/>
      <c r="AD6" s="676"/>
      <c r="AE6" s="688" t="s">
        <v>350</v>
      </c>
      <c r="AF6" s="688"/>
      <c r="AG6" s="688" t="s">
        <v>351</v>
      </c>
      <c r="AH6" s="688"/>
      <c r="AI6" s="676"/>
      <c r="AJ6" s="676"/>
      <c r="AK6" s="676"/>
      <c r="AL6" s="676"/>
      <c r="AM6" s="676"/>
      <c r="AN6" s="689" t="str">
        <f>VLOOKUP(AI8,AJ8:AK9,2,FALSE)</f>
        <v>beneficiário</v>
      </c>
      <c r="AO6" s="688"/>
    </row>
    <row r="7" spans="1:41" ht="13.5" customHeight="1" x14ac:dyDescent="0.2">
      <c r="A7" s="367"/>
      <c r="B7" s="435"/>
      <c r="C7" s="413"/>
      <c r="D7" s="413"/>
      <c r="E7" s="1071" t="s">
        <v>102</v>
      </c>
      <c r="F7" s="1071" t="s">
        <v>101</v>
      </c>
      <c r="G7" s="1071" t="s">
        <v>100</v>
      </c>
      <c r="H7" s="1071" t="s">
        <v>99</v>
      </c>
      <c r="I7" s="1071" t="s">
        <v>98</v>
      </c>
      <c r="J7" s="1071" t="s">
        <v>97</v>
      </c>
      <c r="K7" s="1672" t="e">
        <f xml:space="preserve"> CONCATENATE("valor médio de ",#REF!,#REF!)</f>
        <v>#REF!</v>
      </c>
      <c r="L7" s="425"/>
      <c r="M7" s="472"/>
      <c r="N7" s="515"/>
      <c r="O7" s="434"/>
      <c r="P7" s="434"/>
      <c r="Q7" s="434"/>
      <c r="R7" s="434"/>
      <c r="S7" s="434"/>
      <c r="T7" s="434"/>
      <c r="U7" s="434"/>
      <c r="V7" s="434"/>
      <c r="W7" s="434"/>
      <c r="X7" s="434"/>
      <c r="Y7" s="434"/>
      <c r="Z7" s="434"/>
      <c r="AA7" s="434"/>
      <c r="AB7" s="434"/>
      <c r="AC7" s="434"/>
      <c r="AD7" s="676"/>
      <c r="AE7" s="677" t="s">
        <v>352</v>
      </c>
      <c r="AF7" s="676" t="s">
        <v>68</v>
      </c>
      <c r="AG7" s="677" t="s">
        <v>352</v>
      </c>
      <c r="AH7" s="676" t="s">
        <v>68</v>
      </c>
      <c r="AI7" s="678"/>
      <c r="AJ7" s="676"/>
      <c r="AK7" s="676"/>
      <c r="AL7" s="676"/>
      <c r="AM7" s="676"/>
      <c r="AN7" s="677" t="s">
        <v>352</v>
      </c>
      <c r="AO7" s="676" t="s">
        <v>68</v>
      </c>
    </row>
    <row r="8" spans="1:41" s="615" customFormat="1" x14ac:dyDescent="0.2">
      <c r="A8" s="611"/>
      <c r="B8" s="612"/>
      <c r="C8" s="613" t="s">
        <v>68</v>
      </c>
      <c r="D8" s="614"/>
      <c r="E8" s="345">
        <v>95412</v>
      </c>
      <c r="F8" s="345">
        <v>96341</v>
      </c>
      <c r="G8" s="345">
        <v>96731</v>
      </c>
      <c r="H8" s="345">
        <v>97434</v>
      </c>
      <c r="I8" s="345">
        <v>98043</v>
      </c>
      <c r="J8" s="345">
        <v>97246</v>
      </c>
      <c r="K8" s="690">
        <v>254.59</v>
      </c>
      <c r="L8" s="616"/>
      <c r="M8" s="617"/>
      <c r="N8" s="611"/>
      <c r="O8" s="725"/>
      <c r="P8" s="724"/>
      <c r="Q8" s="725"/>
      <c r="R8" s="725"/>
      <c r="S8" s="618"/>
      <c r="T8" s="618"/>
      <c r="U8" s="618"/>
      <c r="V8" s="618"/>
      <c r="W8" s="618"/>
      <c r="X8" s="618"/>
      <c r="Y8" s="618"/>
      <c r="Z8" s="618"/>
      <c r="AA8" s="618"/>
      <c r="AB8" s="618"/>
      <c r="AC8" s="618"/>
      <c r="AD8" s="675" t="str">
        <f>+C9</f>
        <v>Aveiro</v>
      </c>
      <c r="AE8" s="679">
        <f>+K9</f>
        <v>253.51</v>
      </c>
      <c r="AF8" s="679">
        <f>+$K$8</f>
        <v>254.59</v>
      </c>
      <c r="AG8" s="679">
        <f>+K46</f>
        <v>119.22440119219701</v>
      </c>
      <c r="AH8" s="679">
        <f t="shared" ref="AH8:AH27" si="0">+$K$45</f>
        <v>112.34</v>
      </c>
      <c r="AI8" s="675">
        <v>2</v>
      </c>
      <c r="AJ8" s="675">
        <v>1</v>
      </c>
      <c r="AK8" s="675" t="s">
        <v>350</v>
      </c>
      <c r="AL8" s="675"/>
      <c r="AM8" s="675" t="str">
        <f>+AD8</f>
        <v>Aveiro</v>
      </c>
      <c r="AN8" s="680">
        <f>INDEX($AD$7:$AH$27,MATCH($AM8,$AD$7:$AD$27,0),MATCH(AN$7,$AD$7:$AH$7,0)+2*($AI$8-1))</f>
        <v>119.22440119219701</v>
      </c>
      <c r="AO8" s="680">
        <f>INDEX($AD$7:$AH$27,MATCH($AM8,$AD$7:$AD$27,0),MATCH(AO$7,$AD$7:$AH$7,0)+2*($AI$8-1))</f>
        <v>112.34</v>
      </c>
    </row>
    <row r="9" spans="1:41" x14ac:dyDescent="0.2">
      <c r="A9" s="367"/>
      <c r="B9" s="435"/>
      <c r="C9" s="77" t="s">
        <v>62</v>
      </c>
      <c r="D9" s="375"/>
      <c r="E9" s="298">
        <v>4966</v>
      </c>
      <c r="F9" s="298">
        <v>5025</v>
      </c>
      <c r="G9" s="298">
        <v>5057</v>
      </c>
      <c r="H9" s="298">
        <v>5172</v>
      </c>
      <c r="I9" s="298">
        <v>5189</v>
      </c>
      <c r="J9" s="298">
        <v>5207</v>
      </c>
      <c r="K9" s="691">
        <v>253.51</v>
      </c>
      <c r="L9" s="425"/>
      <c r="M9" s="472"/>
      <c r="N9" s="367"/>
      <c r="O9" s="434"/>
      <c r="P9" s="434"/>
      <c r="Q9" s="434"/>
      <c r="R9" s="434"/>
      <c r="S9" s="434"/>
      <c r="T9" s="434"/>
      <c r="U9" s="434"/>
      <c r="V9" s="434"/>
      <c r="W9" s="434"/>
      <c r="X9" s="434"/>
      <c r="Y9" s="434"/>
      <c r="Z9" s="434"/>
      <c r="AA9" s="434"/>
      <c r="AB9" s="434"/>
      <c r="AC9" s="434"/>
      <c r="AD9" s="675" t="str">
        <f t="shared" ref="AD9:AD26" si="1">+C10</f>
        <v>Beja</v>
      </c>
      <c r="AE9" s="679">
        <f t="shared" ref="AE9:AE26" si="2">+K10</f>
        <v>308.81</v>
      </c>
      <c r="AF9" s="679">
        <f t="shared" ref="AF9:AF27" si="3">+$K$8</f>
        <v>254.59</v>
      </c>
      <c r="AG9" s="679">
        <f t="shared" ref="AG9:AG26" si="4">+K47</f>
        <v>111.071957011259</v>
      </c>
      <c r="AH9" s="679">
        <f t="shared" si="0"/>
        <v>112.34</v>
      </c>
      <c r="AI9" s="676"/>
      <c r="AJ9" s="676">
        <v>2</v>
      </c>
      <c r="AK9" s="676" t="s">
        <v>351</v>
      </c>
      <c r="AL9" s="676"/>
      <c r="AM9" s="675" t="str">
        <f t="shared" ref="AM9:AM27" si="5">+AD9</f>
        <v>Beja</v>
      </c>
      <c r="AN9" s="680">
        <f t="shared" ref="AN9:AO27" si="6">INDEX($AD$7:$AH$27,MATCH($AM9,$AD$7:$AD$27,0),MATCH(AN$7,$AD$7:$AH$7,0)+2*($AI$8-1))</f>
        <v>111.071957011259</v>
      </c>
      <c r="AO9" s="680">
        <f t="shared" si="6"/>
        <v>112.34</v>
      </c>
    </row>
    <row r="10" spans="1:41" x14ac:dyDescent="0.2">
      <c r="A10" s="367"/>
      <c r="B10" s="435"/>
      <c r="C10" s="77" t="s">
        <v>55</v>
      </c>
      <c r="D10" s="375"/>
      <c r="E10" s="298">
        <v>1703</v>
      </c>
      <c r="F10" s="298">
        <v>1742</v>
      </c>
      <c r="G10" s="298">
        <v>1743</v>
      </c>
      <c r="H10" s="298">
        <v>1769</v>
      </c>
      <c r="I10" s="298">
        <v>1781</v>
      </c>
      <c r="J10" s="298">
        <v>1757</v>
      </c>
      <c r="K10" s="691">
        <v>308.81</v>
      </c>
      <c r="L10" s="425"/>
      <c r="M10" s="472"/>
      <c r="N10" s="367"/>
      <c r="O10" s="434"/>
      <c r="P10" s="434"/>
      <c r="Q10" s="434"/>
      <c r="R10" s="434"/>
      <c r="S10" s="434"/>
      <c r="T10" s="434"/>
      <c r="U10" s="434"/>
      <c r="V10" s="434"/>
      <c r="W10" s="434"/>
      <c r="X10" s="434"/>
      <c r="Y10" s="434"/>
      <c r="Z10" s="434"/>
      <c r="AA10" s="434"/>
      <c r="AB10" s="434"/>
      <c r="AC10" s="434"/>
      <c r="AD10" s="675" t="str">
        <f t="shared" si="1"/>
        <v>Braga</v>
      </c>
      <c r="AE10" s="679">
        <f t="shared" si="2"/>
        <v>242.38</v>
      </c>
      <c r="AF10" s="679">
        <f t="shared" si="3"/>
        <v>254.59</v>
      </c>
      <c r="AG10" s="679">
        <f t="shared" si="4"/>
        <v>116.963747686613</v>
      </c>
      <c r="AH10" s="679">
        <f t="shared" si="0"/>
        <v>112.34</v>
      </c>
      <c r="AI10" s="676"/>
      <c r="AJ10" s="676"/>
      <c r="AK10" s="676"/>
      <c r="AL10" s="676"/>
      <c r="AM10" s="675" t="str">
        <f t="shared" si="5"/>
        <v>Braga</v>
      </c>
      <c r="AN10" s="680">
        <f t="shared" si="6"/>
        <v>116.963747686613</v>
      </c>
      <c r="AO10" s="680">
        <f t="shared" si="6"/>
        <v>112.34</v>
      </c>
    </row>
    <row r="11" spans="1:41" x14ac:dyDescent="0.2">
      <c r="A11" s="367"/>
      <c r="B11" s="435"/>
      <c r="C11" s="77" t="s">
        <v>64</v>
      </c>
      <c r="D11" s="375"/>
      <c r="E11" s="298">
        <v>3177</v>
      </c>
      <c r="F11" s="298">
        <v>3184</v>
      </c>
      <c r="G11" s="298">
        <v>3148</v>
      </c>
      <c r="H11" s="298">
        <v>3198</v>
      </c>
      <c r="I11" s="298">
        <v>3216</v>
      </c>
      <c r="J11" s="298">
        <v>3131</v>
      </c>
      <c r="K11" s="691">
        <v>242.38</v>
      </c>
      <c r="L11" s="425"/>
      <c r="M11" s="472"/>
      <c r="N11" s="367"/>
      <c r="O11" s="434"/>
      <c r="P11" s="434"/>
      <c r="Q11" s="434"/>
      <c r="R11" s="434"/>
      <c r="S11" s="434"/>
      <c r="T11" s="434"/>
      <c r="U11" s="434"/>
      <c r="V11" s="434"/>
      <c r="W11" s="434"/>
      <c r="X11" s="434"/>
      <c r="Y11" s="434"/>
      <c r="Z11" s="434"/>
      <c r="AA11" s="434"/>
      <c r="AB11" s="434"/>
      <c r="AC11" s="434"/>
      <c r="AD11" s="675" t="str">
        <f t="shared" si="1"/>
        <v>Bragança</v>
      </c>
      <c r="AE11" s="679">
        <f t="shared" si="2"/>
        <v>258.33</v>
      </c>
      <c r="AF11" s="679">
        <f t="shared" si="3"/>
        <v>254.59</v>
      </c>
      <c r="AG11" s="679">
        <f t="shared" si="4"/>
        <v>118.552222222222</v>
      </c>
      <c r="AH11" s="679">
        <f t="shared" si="0"/>
        <v>112.34</v>
      </c>
      <c r="AI11" s="676"/>
      <c r="AJ11" s="676"/>
      <c r="AK11" s="676"/>
      <c r="AL11" s="676"/>
      <c r="AM11" s="675" t="str">
        <f t="shared" si="5"/>
        <v>Bragança</v>
      </c>
      <c r="AN11" s="680">
        <f t="shared" si="6"/>
        <v>118.552222222222</v>
      </c>
      <c r="AO11" s="680">
        <f t="shared" si="6"/>
        <v>112.34</v>
      </c>
    </row>
    <row r="12" spans="1:41" x14ac:dyDescent="0.2">
      <c r="A12" s="367"/>
      <c r="B12" s="435"/>
      <c r="C12" s="77" t="s">
        <v>66</v>
      </c>
      <c r="D12" s="375"/>
      <c r="E12" s="298">
        <v>853</v>
      </c>
      <c r="F12" s="298">
        <v>877</v>
      </c>
      <c r="G12" s="298">
        <v>900</v>
      </c>
      <c r="H12" s="298">
        <v>903</v>
      </c>
      <c r="I12" s="298">
        <v>896</v>
      </c>
      <c r="J12" s="298">
        <v>888</v>
      </c>
      <c r="K12" s="691">
        <v>258.33</v>
      </c>
      <c r="L12" s="425"/>
      <c r="M12" s="472"/>
      <c r="N12" s="367"/>
      <c r="AD12" s="675" t="str">
        <f t="shared" si="1"/>
        <v>Castelo Branco</v>
      </c>
      <c r="AE12" s="679">
        <f t="shared" si="2"/>
        <v>247.91</v>
      </c>
      <c r="AF12" s="679">
        <f t="shared" si="3"/>
        <v>254.59</v>
      </c>
      <c r="AG12" s="679">
        <f t="shared" si="4"/>
        <v>112.121077610274</v>
      </c>
      <c r="AH12" s="679">
        <f t="shared" si="0"/>
        <v>112.34</v>
      </c>
      <c r="AI12" s="678"/>
      <c r="AJ12" s="678"/>
      <c r="AK12" s="678"/>
      <c r="AL12" s="678"/>
      <c r="AM12" s="675" t="str">
        <f t="shared" si="5"/>
        <v>Castelo Branco</v>
      </c>
      <c r="AN12" s="680">
        <f t="shared" si="6"/>
        <v>112.121077610274</v>
      </c>
      <c r="AO12" s="680">
        <f t="shared" si="6"/>
        <v>112.34</v>
      </c>
    </row>
    <row r="13" spans="1:41" x14ac:dyDescent="0.2">
      <c r="A13" s="367"/>
      <c r="B13" s="435"/>
      <c r="C13" s="77" t="s">
        <v>75</v>
      </c>
      <c r="D13" s="375"/>
      <c r="E13" s="298">
        <v>1568</v>
      </c>
      <c r="F13" s="298">
        <v>1592</v>
      </c>
      <c r="G13" s="298">
        <v>1564</v>
      </c>
      <c r="H13" s="298">
        <v>1591</v>
      </c>
      <c r="I13" s="298">
        <v>1628</v>
      </c>
      <c r="J13" s="298">
        <v>1622</v>
      </c>
      <c r="K13" s="691">
        <v>247.91</v>
      </c>
      <c r="L13" s="425"/>
      <c r="M13" s="472"/>
      <c r="N13" s="367"/>
      <c r="AD13" s="675" t="str">
        <f t="shared" si="1"/>
        <v>Coimbra</v>
      </c>
      <c r="AE13" s="679">
        <f t="shared" si="2"/>
        <v>222.65</v>
      </c>
      <c r="AF13" s="679">
        <f t="shared" si="3"/>
        <v>254.59</v>
      </c>
      <c r="AG13" s="679">
        <f t="shared" si="4"/>
        <v>122.20855088153399</v>
      </c>
      <c r="AH13" s="679">
        <f t="shared" si="0"/>
        <v>112.34</v>
      </c>
      <c r="AI13" s="678"/>
      <c r="AJ13" s="678"/>
      <c r="AK13" s="678"/>
      <c r="AL13" s="678"/>
      <c r="AM13" s="675" t="str">
        <f t="shared" si="5"/>
        <v>Coimbra</v>
      </c>
      <c r="AN13" s="680">
        <f t="shared" si="6"/>
        <v>122.20855088153399</v>
      </c>
      <c r="AO13" s="680">
        <f t="shared" si="6"/>
        <v>112.34</v>
      </c>
    </row>
    <row r="14" spans="1:41" x14ac:dyDescent="0.2">
      <c r="A14" s="367"/>
      <c r="B14" s="435"/>
      <c r="C14" s="77" t="s">
        <v>61</v>
      </c>
      <c r="D14" s="375"/>
      <c r="E14" s="298">
        <v>3538</v>
      </c>
      <c r="F14" s="298">
        <v>3592</v>
      </c>
      <c r="G14" s="298">
        <v>3562</v>
      </c>
      <c r="H14" s="298">
        <v>3601</v>
      </c>
      <c r="I14" s="298">
        <v>3534</v>
      </c>
      <c r="J14" s="298">
        <v>3549</v>
      </c>
      <c r="K14" s="691">
        <v>222.65</v>
      </c>
      <c r="L14" s="425"/>
      <c r="M14" s="472"/>
      <c r="N14" s="367"/>
      <c r="AD14" s="675" t="str">
        <f t="shared" si="1"/>
        <v>Évora</v>
      </c>
      <c r="AE14" s="679">
        <f t="shared" si="2"/>
        <v>276.58</v>
      </c>
      <c r="AF14" s="679">
        <f t="shared" si="3"/>
        <v>254.59</v>
      </c>
      <c r="AG14" s="679">
        <f t="shared" si="4"/>
        <v>109.574173959162</v>
      </c>
      <c r="AH14" s="679">
        <f t="shared" si="0"/>
        <v>112.34</v>
      </c>
      <c r="AI14" s="678"/>
      <c r="AJ14" s="678"/>
      <c r="AK14" s="678"/>
      <c r="AL14" s="678"/>
      <c r="AM14" s="675" t="str">
        <f t="shared" si="5"/>
        <v>Évora</v>
      </c>
      <c r="AN14" s="680">
        <f t="shared" si="6"/>
        <v>109.574173959162</v>
      </c>
      <c r="AO14" s="680">
        <f t="shared" si="6"/>
        <v>112.34</v>
      </c>
    </row>
    <row r="15" spans="1:41" x14ac:dyDescent="0.2">
      <c r="A15" s="367"/>
      <c r="B15" s="435"/>
      <c r="C15" s="77" t="s">
        <v>56</v>
      </c>
      <c r="D15" s="375"/>
      <c r="E15" s="298">
        <v>1462</v>
      </c>
      <c r="F15" s="298">
        <v>1506</v>
      </c>
      <c r="G15" s="298">
        <v>1502</v>
      </c>
      <c r="H15" s="298">
        <v>1538</v>
      </c>
      <c r="I15" s="298">
        <v>1525</v>
      </c>
      <c r="J15" s="298">
        <v>1498</v>
      </c>
      <c r="K15" s="691">
        <v>276.58</v>
      </c>
      <c r="L15" s="425"/>
      <c r="M15" s="472"/>
      <c r="N15" s="367"/>
      <c r="AD15" s="675" t="str">
        <f t="shared" si="1"/>
        <v>Faro</v>
      </c>
      <c r="AE15" s="679">
        <f t="shared" si="2"/>
        <v>246.61</v>
      </c>
      <c r="AF15" s="679">
        <f t="shared" si="3"/>
        <v>254.59</v>
      </c>
      <c r="AG15" s="679">
        <f t="shared" si="4"/>
        <v>116.08625676340399</v>
      </c>
      <c r="AH15" s="679">
        <f t="shared" si="0"/>
        <v>112.34</v>
      </c>
      <c r="AI15" s="678"/>
      <c r="AJ15" s="678"/>
      <c r="AK15" s="678"/>
      <c r="AL15" s="678"/>
      <c r="AM15" s="675" t="str">
        <f t="shared" si="5"/>
        <v>Faro</v>
      </c>
      <c r="AN15" s="680">
        <f t="shared" si="6"/>
        <v>116.08625676340399</v>
      </c>
      <c r="AO15" s="680">
        <f t="shared" si="6"/>
        <v>112.34</v>
      </c>
    </row>
    <row r="16" spans="1:41" x14ac:dyDescent="0.2">
      <c r="A16" s="367"/>
      <c r="B16" s="435"/>
      <c r="C16" s="77" t="s">
        <v>74</v>
      </c>
      <c r="D16" s="375"/>
      <c r="E16" s="298">
        <v>3009</v>
      </c>
      <c r="F16" s="298">
        <v>2960</v>
      </c>
      <c r="G16" s="298">
        <v>2962</v>
      </c>
      <c r="H16" s="298">
        <v>2940</v>
      </c>
      <c r="I16" s="298">
        <v>2934</v>
      </c>
      <c r="J16" s="298">
        <v>2871</v>
      </c>
      <c r="K16" s="691">
        <v>246.61</v>
      </c>
      <c r="L16" s="425"/>
      <c r="M16" s="472"/>
      <c r="N16" s="367"/>
      <c r="AD16" s="675" t="str">
        <f t="shared" si="1"/>
        <v>Guarda</v>
      </c>
      <c r="AE16" s="679">
        <f t="shared" si="2"/>
        <v>256.77</v>
      </c>
      <c r="AF16" s="679">
        <f t="shared" si="3"/>
        <v>254.59</v>
      </c>
      <c r="AG16" s="679">
        <f t="shared" si="4"/>
        <v>109.893252974327</v>
      </c>
      <c r="AH16" s="679">
        <f t="shared" si="0"/>
        <v>112.34</v>
      </c>
      <c r="AI16" s="678"/>
      <c r="AJ16" s="678"/>
      <c r="AK16" s="678"/>
      <c r="AL16" s="678"/>
      <c r="AM16" s="675" t="str">
        <f t="shared" si="5"/>
        <v>Guarda</v>
      </c>
      <c r="AN16" s="680">
        <f t="shared" si="6"/>
        <v>109.893252974327</v>
      </c>
      <c r="AO16" s="680">
        <f t="shared" si="6"/>
        <v>112.34</v>
      </c>
    </row>
    <row r="17" spans="1:41" x14ac:dyDescent="0.2">
      <c r="A17" s="367"/>
      <c r="B17" s="435"/>
      <c r="C17" s="77" t="s">
        <v>76</v>
      </c>
      <c r="D17" s="375"/>
      <c r="E17" s="298">
        <v>1299</v>
      </c>
      <c r="F17" s="298">
        <v>1302</v>
      </c>
      <c r="G17" s="298">
        <v>1298</v>
      </c>
      <c r="H17" s="298">
        <v>1319</v>
      </c>
      <c r="I17" s="298">
        <v>1335</v>
      </c>
      <c r="J17" s="298">
        <v>1367</v>
      </c>
      <c r="K17" s="691">
        <v>256.77</v>
      </c>
      <c r="L17" s="425"/>
      <c r="M17" s="472"/>
      <c r="N17" s="367"/>
      <c r="AD17" s="675" t="str">
        <f t="shared" si="1"/>
        <v>Leiria</v>
      </c>
      <c r="AE17" s="679">
        <f t="shared" si="2"/>
        <v>239.91</v>
      </c>
      <c r="AF17" s="679">
        <f t="shared" si="3"/>
        <v>254.59</v>
      </c>
      <c r="AG17" s="679">
        <f t="shared" si="4"/>
        <v>115.894384835479</v>
      </c>
      <c r="AH17" s="679">
        <f t="shared" si="0"/>
        <v>112.34</v>
      </c>
      <c r="AI17" s="678"/>
      <c r="AJ17" s="678"/>
      <c r="AK17" s="678"/>
      <c r="AL17" s="678"/>
      <c r="AM17" s="675" t="str">
        <f t="shared" si="5"/>
        <v>Leiria</v>
      </c>
      <c r="AN17" s="680">
        <f t="shared" si="6"/>
        <v>115.894384835479</v>
      </c>
      <c r="AO17" s="680">
        <f t="shared" si="6"/>
        <v>112.34</v>
      </c>
    </row>
    <row r="18" spans="1:41" x14ac:dyDescent="0.2">
      <c r="A18" s="367"/>
      <c r="B18" s="435"/>
      <c r="C18" s="77" t="s">
        <v>60</v>
      </c>
      <c r="D18" s="375"/>
      <c r="E18" s="298">
        <v>2086</v>
      </c>
      <c r="F18" s="298">
        <v>2119</v>
      </c>
      <c r="G18" s="298">
        <v>2144</v>
      </c>
      <c r="H18" s="298">
        <v>2122</v>
      </c>
      <c r="I18" s="298">
        <v>2056</v>
      </c>
      <c r="J18" s="298">
        <v>2028</v>
      </c>
      <c r="K18" s="691">
        <v>239.91</v>
      </c>
      <c r="L18" s="425"/>
      <c r="M18" s="472"/>
      <c r="N18" s="367"/>
      <c r="AD18" s="675" t="str">
        <f t="shared" si="1"/>
        <v>Lisboa</v>
      </c>
      <c r="AE18" s="679">
        <f t="shared" si="2"/>
        <v>257.77999999999997</v>
      </c>
      <c r="AF18" s="679">
        <f t="shared" si="3"/>
        <v>254.59</v>
      </c>
      <c r="AG18" s="679">
        <f t="shared" si="4"/>
        <v>115.92980410674301</v>
      </c>
      <c r="AH18" s="679">
        <f t="shared" si="0"/>
        <v>112.34</v>
      </c>
      <c r="AI18" s="678"/>
      <c r="AJ18" s="678"/>
      <c r="AK18" s="678"/>
      <c r="AL18" s="678"/>
      <c r="AM18" s="675" t="str">
        <f t="shared" si="5"/>
        <v>Lisboa</v>
      </c>
      <c r="AN18" s="680">
        <f t="shared" si="6"/>
        <v>115.92980410674301</v>
      </c>
      <c r="AO18" s="680">
        <f t="shared" si="6"/>
        <v>112.34</v>
      </c>
    </row>
    <row r="19" spans="1:41" x14ac:dyDescent="0.2">
      <c r="A19" s="367"/>
      <c r="B19" s="435"/>
      <c r="C19" s="77" t="s">
        <v>59</v>
      </c>
      <c r="D19" s="375"/>
      <c r="E19" s="298">
        <v>16646</v>
      </c>
      <c r="F19" s="298">
        <v>16643</v>
      </c>
      <c r="G19" s="298">
        <v>16748</v>
      </c>
      <c r="H19" s="298">
        <v>16711</v>
      </c>
      <c r="I19" s="298">
        <v>16850</v>
      </c>
      <c r="J19" s="298">
        <v>16676</v>
      </c>
      <c r="K19" s="691">
        <v>257.77999999999997</v>
      </c>
      <c r="L19" s="425"/>
      <c r="M19" s="472"/>
      <c r="N19" s="367"/>
      <c r="AD19" s="675" t="str">
        <f t="shared" si="1"/>
        <v>Portalegre</v>
      </c>
      <c r="AE19" s="679">
        <f t="shared" si="2"/>
        <v>293.69</v>
      </c>
      <c r="AF19" s="679">
        <f t="shared" si="3"/>
        <v>254.59</v>
      </c>
      <c r="AG19" s="679">
        <f t="shared" si="4"/>
        <v>113.129745539631</v>
      </c>
      <c r="AH19" s="679">
        <f t="shared" si="0"/>
        <v>112.34</v>
      </c>
      <c r="AI19" s="678"/>
      <c r="AJ19" s="678"/>
      <c r="AK19" s="678"/>
      <c r="AL19" s="678"/>
      <c r="AM19" s="675" t="str">
        <f t="shared" si="5"/>
        <v>Portalegre</v>
      </c>
      <c r="AN19" s="680">
        <f t="shared" si="6"/>
        <v>113.129745539631</v>
      </c>
      <c r="AO19" s="680">
        <f t="shared" si="6"/>
        <v>112.34</v>
      </c>
    </row>
    <row r="20" spans="1:41" x14ac:dyDescent="0.2">
      <c r="A20" s="367"/>
      <c r="B20" s="435"/>
      <c r="C20" s="77" t="s">
        <v>57</v>
      </c>
      <c r="D20" s="375"/>
      <c r="E20" s="298">
        <v>1208</v>
      </c>
      <c r="F20" s="298">
        <v>1259</v>
      </c>
      <c r="G20" s="298">
        <v>1268</v>
      </c>
      <c r="H20" s="298">
        <v>1285</v>
      </c>
      <c r="I20" s="298">
        <v>1289</v>
      </c>
      <c r="J20" s="298">
        <v>1317</v>
      </c>
      <c r="K20" s="691">
        <v>293.69</v>
      </c>
      <c r="L20" s="425"/>
      <c r="M20" s="472"/>
      <c r="N20" s="367"/>
      <c r="AD20" s="675" t="str">
        <f t="shared" si="1"/>
        <v>Porto</v>
      </c>
      <c r="AE20" s="679">
        <f t="shared" si="2"/>
        <v>249.96</v>
      </c>
      <c r="AF20" s="679">
        <f t="shared" si="3"/>
        <v>254.59</v>
      </c>
      <c r="AG20" s="679">
        <f t="shared" si="4"/>
        <v>114.05398313563001</v>
      </c>
      <c r="AH20" s="679">
        <f t="shared" si="0"/>
        <v>112.34</v>
      </c>
      <c r="AI20" s="678"/>
      <c r="AJ20" s="678"/>
      <c r="AK20" s="678"/>
      <c r="AL20" s="678"/>
      <c r="AM20" s="675" t="str">
        <f t="shared" si="5"/>
        <v>Porto</v>
      </c>
      <c r="AN20" s="680">
        <f t="shared" si="6"/>
        <v>114.05398313563001</v>
      </c>
      <c r="AO20" s="680">
        <f t="shared" si="6"/>
        <v>112.34</v>
      </c>
    </row>
    <row r="21" spans="1:41" x14ac:dyDescent="0.2">
      <c r="A21" s="367"/>
      <c r="B21" s="435"/>
      <c r="C21" s="77" t="s">
        <v>63</v>
      </c>
      <c r="D21" s="375"/>
      <c r="E21" s="298">
        <v>27875</v>
      </c>
      <c r="F21" s="298">
        <v>28173</v>
      </c>
      <c r="G21" s="298">
        <v>28156</v>
      </c>
      <c r="H21" s="298">
        <v>28575</v>
      </c>
      <c r="I21" s="298">
        <v>28983</v>
      </c>
      <c r="J21" s="298">
        <v>28748</v>
      </c>
      <c r="K21" s="691">
        <v>249.96</v>
      </c>
      <c r="L21" s="425"/>
      <c r="M21" s="472"/>
      <c r="N21" s="367"/>
      <c r="AD21" s="675" t="str">
        <f t="shared" si="1"/>
        <v>Santarém</v>
      </c>
      <c r="AE21" s="679">
        <f t="shared" si="2"/>
        <v>251.46</v>
      </c>
      <c r="AF21" s="679">
        <f t="shared" si="3"/>
        <v>254.59</v>
      </c>
      <c r="AG21" s="679">
        <f t="shared" si="4"/>
        <v>112.559476190476</v>
      </c>
      <c r="AH21" s="679">
        <f t="shared" si="0"/>
        <v>112.34</v>
      </c>
      <c r="AI21" s="678"/>
      <c r="AJ21" s="678"/>
      <c r="AK21" s="678"/>
      <c r="AL21" s="678"/>
      <c r="AM21" s="675" t="str">
        <f t="shared" si="5"/>
        <v>Santarém</v>
      </c>
      <c r="AN21" s="680">
        <f t="shared" si="6"/>
        <v>112.559476190476</v>
      </c>
      <c r="AO21" s="680">
        <f t="shared" si="6"/>
        <v>112.34</v>
      </c>
    </row>
    <row r="22" spans="1:41" x14ac:dyDescent="0.2">
      <c r="A22" s="367"/>
      <c r="B22" s="435"/>
      <c r="C22" s="77" t="s">
        <v>79</v>
      </c>
      <c r="D22" s="375"/>
      <c r="E22" s="298">
        <v>2564</v>
      </c>
      <c r="F22" s="298">
        <v>2650</v>
      </c>
      <c r="G22" s="298">
        <v>2713</v>
      </c>
      <c r="H22" s="298">
        <v>2651</v>
      </c>
      <c r="I22" s="298">
        <v>2619</v>
      </c>
      <c r="J22" s="298">
        <v>2538</v>
      </c>
      <c r="K22" s="691">
        <v>251.46</v>
      </c>
      <c r="L22" s="425"/>
      <c r="M22" s="472"/>
      <c r="N22" s="367"/>
      <c r="AD22" s="675" t="str">
        <f t="shared" si="1"/>
        <v>Setúbal</v>
      </c>
      <c r="AE22" s="679">
        <f t="shared" si="2"/>
        <v>269.49</v>
      </c>
      <c r="AF22" s="679">
        <f t="shared" si="3"/>
        <v>254.59</v>
      </c>
      <c r="AG22" s="679">
        <f t="shared" si="4"/>
        <v>120.99518082466599</v>
      </c>
      <c r="AH22" s="679">
        <f t="shared" si="0"/>
        <v>112.34</v>
      </c>
      <c r="AI22" s="678"/>
      <c r="AJ22" s="678"/>
      <c r="AK22" s="678"/>
      <c r="AL22" s="678"/>
      <c r="AM22" s="675" t="str">
        <f t="shared" si="5"/>
        <v>Setúbal</v>
      </c>
      <c r="AN22" s="680">
        <f t="shared" si="6"/>
        <v>120.99518082466599</v>
      </c>
      <c r="AO22" s="680">
        <f t="shared" si="6"/>
        <v>112.34</v>
      </c>
    </row>
    <row r="23" spans="1:41" x14ac:dyDescent="0.2">
      <c r="A23" s="367"/>
      <c r="B23" s="435"/>
      <c r="C23" s="77" t="s">
        <v>58</v>
      </c>
      <c r="D23" s="375"/>
      <c r="E23" s="298">
        <v>8293</v>
      </c>
      <c r="F23" s="298">
        <v>8316</v>
      </c>
      <c r="G23" s="298">
        <v>8498</v>
      </c>
      <c r="H23" s="298">
        <v>8592</v>
      </c>
      <c r="I23" s="298">
        <v>8625</v>
      </c>
      <c r="J23" s="298">
        <v>8506</v>
      </c>
      <c r="K23" s="691">
        <v>269.49</v>
      </c>
      <c r="L23" s="425"/>
      <c r="M23" s="472"/>
      <c r="N23" s="367"/>
      <c r="AD23" s="675" t="str">
        <f t="shared" si="1"/>
        <v>Viana do Castelo</v>
      </c>
      <c r="AE23" s="679">
        <f t="shared" si="2"/>
        <v>219.68</v>
      </c>
      <c r="AF23" s="679">
        <f t="shared" si="3"/>
        <v>254.59</v>
      </c>
      <c r="AG23" s="679">
        <f t="shared" si="4"/>
        <v>117.484417435038</v>
      </c>
      <c r="AH23" s="679">
        <f t="shared" si="0"/>
        <v>112.34</v>
      </c>
      <c r="AI23" s="678"/>
      <c r="AJ23" s="678"/>
      <c r="AK23" s="678"/>
      <c r="AL23" s="678"/>
      <c r="AM23" s="675" t="str">
        <f t="shared" si="5"/>
        <v>Viana do Castelo</v>
      </c>
      <c r="AN23" s="680">
        <f t="shared" si="6"/>
        <v>117.484417435038</v>
      </c>
      <c r="AO23" s="680">
        <f t="shared" si="6"/>
        <v>112.34</v>
      </c>
    </row>
    <row r="24" spans="1:41" x14ac:dyDescent="0.2">
      <c r="A24" s="367"/>
      <c r="B24" s="435"/>
      <c r="C24" s="77" t="s">
        <v>65</v>
      </c>
      <c r="D24" s="375"/>
      <c r="E24" s="298">
        <v>1276</v>
      </c>
      <c r="F24" s="298">
        <v>1300</v>
      </c>
      <c r="G24" s="298">
        <v>1297</v>
      </c>
      <c r="H24" s="298">
        <v>1269</v>
      </c>
      <c r="I24" s="298">
        <v>1277</v>
      </c>
      <c r="J24" s="298">
        <v>1276</v>
      </c>
      <c r="K24" s="691">
        <v>219.68</v>
      </c>
      <c r="L24" s="425"/>
      <c r="M24" s="472"/>
      <c r="N24" s="367"/>
      <c r="AD24" s="675" t="str">
        <f t="shared" si="1"/>
        <v>Vila Real</v>
      </c>
      <c r="AE24" s="679">
        <f t="shared" si="2"/>
        <v>237.36</v>
      </c>
      <c r="AF24" s="679">
        <f t="shared" si="3"/>
        <v>254.59</v>
      </c>
      <c r="AG24" s="679">
        <f t="shared" si="4"/>
        <v>117.02006360167201</v>
      </c>
      <c r="AH24" s="679">
        <f t="shared" si="0"/>
        <v>112.34</v>
      </c>
      <c r="AI24" s="678"/>
      <c r="AJ24" s="678"/>
      <c r="AK24" s="678"/>
      <c r="AL24" s="678"/>
      <c r="AM24" s="675" t="str">
        <f t="shared" si="5"/>
        <v>Vila Real</v>
      </c>
      <c r="AN24" s="680">
        <f t="shared" si="6"/>
        <v>117.02006360167201</v>
      </c>
      <c r="AO24" s="680">
        <f t="shared" si="6"/>
        <v>112.34</v>
      </c>
    </row>
    <row r="25" spans="1:41" x14ac:dyDescent="0.2">
      <c r="A25" s="367"/>
      <c r="B25" s="435"/>
      <c r="C25" s="77" t="s">
        <v>67</v>
      </c>
      <c r="D25" s="375"/>
      <c r="E25" s="298">
        <v>2617</v>
      </c>
      <c r="F25" s="298">
        <v>2664</v>
      </c>
      <c r="G25" s="298">
        <v>2697</v>
      </c>
      <c r="H25" s="298">
        <v>2712</v>
      </c>
      <c r="I25" s="298">
        <v>2716</v>
      </c>
      <c r="J25" s="298">
        <v>2713</v>
      </c>
      <c r="K25" s="691">
        <v>237.36</v>
      </c>
      <c r="L25" s="425"/>
      <c r="M25" s="472"/>
      <c r="N25" s="367"/>
      <c r="AD25" s="675" t="str">
        <f t="shared" si="1"/>
        <v>Viseu</v>
      </c>
      <c r="AE25" s="679">
        <f t="shared" si="2"/>
        <v>242.76</v>
      </c>
      <c r="AF25" s="679">
        <f t="shared" si="3"/>
        <v>254.59</v>
      </c>
      <c r="AG25" s="679">
        <f t="shared" si="4"/>
        <v>111.742939053729</v>
      </c>
      <c r="AH25" s="679">
        <f t="shared" si="0"/>
        <v>112.34</v>
      </c>
      <c r="AI25" s="678"/>
      <c r="AJ25" s="678"/>
      <c r="AK25" s="678"/>
      <c r="AL25" s="678"/>
      <c r="AM25" s="675" t="str">
        <f t="shared" si="5"/>
        <v>Viseu</v>
      </c>
      <c r="AN25" s="680">
        <f t="shared" si="6"/>
        <v>111.742939053729</v>
      </c>
      <c r="AO25" s="680">
        <f t="shared" si="6"/>
        <v>112.34</v>
      </c>
    </row>
    <row r="26" spans="1:41" x14ac:dyDescent="0.2">
      <c r="A26" s="367"/>
      <c r="B26" s="435"/>
      <c r="C26" s="77" t="s">
        <v>77</v>
      </c>
      <c r="D26" s="375"/>
      <c r="E26" s="298">
        <v>3305</v>
      </c>
      <c r="F26" s="298">
        <v>3394</v>
      </c>
      <c r="G26" s="298">
        <v>3445</v>
      </c>
      <c r="H26" s="298">
        <v>3450</v>
      </c>
      <c r="I26" s="298">
        <v>3469</v>
      </c>
      <c r="J26" s="298">
        <v>3444</v>
      </c>
      <c r="K26" s="691">
        <v>242.76</v>
      </c>
      <c r="L26" s="425"/>
      <c r="M26" s="472"/>
      <c r="N26" s="367"/>
      <c r="AD26" s="675" t="str">
        <f t="shared" si="1"/>
        <v>Açores</v>
      </c>
      <c r="AE26" s="679">
        <f t="shared" si="2"/>
        <v>273.57</v>
      </c>
      <c r="AF26" s="679">
        <f t="shared" si="3"/>
        <v>254.59</v>
      </c>
      <c r="AG26" s="679">
        <f t="shared" si="4"/>
        <v>82.390344612131102</v>
      </c>
      <c r="AH26" s="679">
        <f t="shared" si="0"/>
        <v>112.34</v>
      </c>
      <c r="AI26" s="678"/>
      <c r="AJ26" s="678"/>
      <c r="AK26" s="678"/>
      <c r="AL26" s="678"/>
      <c r="AM26" s="675" t="str">
        <f t="shared" si="5"/>
        <v>Açores</v>
      </c>
      <c r="AN26" s="680">
        <f t="shared" si="6"/>
        <v>82.390344612131102</v>
      </c>
      <c r="AO26" s="680">
        <f t="shared" si="6"/>
        <v>112.34</v>
      </c>
    </row>
    <row r="27" spans="1:41" x14ac:dyDescent="0.2">
      <c r="A27" s="367"/>
      <c r="B27" s="435"/>
      <c r="C27" s="77" t="s">
        <v>131</v>
      </c>
      <c r="D27" s="375"/>
      <c r="E27" s="298">
        <v>6141</v>
      </c>
      <c r="F27" s="298">
        <v>6207</v>
      </c>
      <c r="G27" s="298">
        <v>6175</v>
      </c>
      <c r="H27" s="298">
        <v>6188</v>
      </c>
      <c r="I27" s="298">
        <v>6257</v>
      </c>
      <c r="J27" s="298">
        <v>6270</v>
      </c>
      <c r="K27" s="691">
        <v>273.57</v>
      </c>
      <c r="L27" s="425"/>
      <c r="M27" s="472"/>
      <c r="N27" s="367"/>
      <c r="AD27" s="675" t="str">
        <f>+C28</f>
        <v>Madeira</v>
      </c>
      <c r="AE27" s="679">
        <f>+K28</f>
        <v>259.29000000000002</v>
      </c>
      <c r="AF27" s="679">
        <f t="shared" si="3"/>
        <v>254.59</v>
      </c>
      <c r="AG27" s="679">
        <f>+K65</f>
        <v>109.282751662463</v>
      </c>
      <c r="AH27" s="679">
        <f t="shared" si="0"/>
        <v>112.34</v>
      </c>
      <c r="AI27" s="678"/>
      <c r="AJ27" s="678"/>
      <c r="AK27" s="678"/>
      <c r="AL27" s="678"/>
      <c r="AM27" s="675" t="str">
        <f t="shared" si="5"/>
        <v>Madeira</v>
      </c>
      <c r="AN27" s="680">
        <f t="shared" si="6"/>
        <v>109.282751662463</v>
      </c>
      <c r="AO27" s="680">
        <f t="shared" si="6"/>
        <v>112.34</v>
      </c>
    </row>
    <row r="28" spans="1:41" x14ac:dyDescent="0.2">
      <c r="A28" s="367"/>
      <c r="B28" s="435"/>
      <c r="C28" s="77" t="s">
        <v>132</v>
      </c>
      <c r="D28" s="375"/>
      <c r="E28" s="298">
        <v>1826</v>
      </c>
      <c r="F28" s="298">
        <v>1836</v>
      </c>
      <c r="G28" s="298">
        <v>1854</v>
      </c>
      <c r="H28" s="298">
        <v>1848</v>
      </c>
      <c r="I28" s="298">
        <v>1864</v>
      </c>
      <c r="J28" s="298">
        <v>1840</v>
      </c>
      <c r="K28" s="691">
        <v>259.29000000000002</v>
      </c>
      <c r="L28" s="425"/>
      <c r="M28" s="472"/>
      <c r="N28" s="367"/>
      <c r="AD28" s="618"/>
      <c r="AE28" s="665"/>
      <c r="AG28" s="665"/>
    </row>
    <row r="29" spans="1:41" ht="3.75" customHeight="1" x14ac:dyDescent="0.2">
      <c r="A29" s="367"/>
      <c r="B29" s="435"/>
      <c r="C29" s="77"/>
      <c r="D29" s="375"/>
      <c r="E29" s="298"/>
      <c r="F29" s="298"/>
      <c r="G29" s="298"/>
      <c r="H29" s="298"/>
      <c r="I29" s="298"/>
      <c r="J29" s="298"/>
      <c r="K29" s="299"/>
      <c r="L29" s="425"/>
      <c r="M29" s="472"/>
      <c r="N29" s="367"/>
      <c r="AD29" s="618"/>
      <c r="AE29" s="665"/>
      <c r="AG29" s="665"/>
    </row>
    <row r="30" spans="1:41" ht="15.75" customHeight="1" x14ac:dyDescent="0.2">
      <c r="A30" s="367"/>
      <c r="B30" s="435"/>
      <c r="C30" s="667"/>
      <c r="D30" s="707" t="s">
        <v>388</v>
      </c>
      <c r="E30" s="667"/>
      <c r="F30" s="667"/>
      <c r="G30" s="1677" t="s">
        <v>685</v>
      </c>
      <c r="H30" s="1677"/>
      <c r="I30" s="1677"/>
      <c r="J30" s="1677"/>
      <c r="K30" s="669"/>
      <c r="L30" s="669"/>
      <c r="M30" s="670"/>
      <c r="N30" s="367"/>
      <c r="AD30" s="618"/>
      <c r="AE30" s="665"/>
      <c r="AG30" s="665"/>
    </row>
    <row r="31" spans="1:41" x14ac:dyDescent="0.2">
      <c r="A31" s="367"/>
      <c r="B31" s="666"/>
      <c r="C31" s="667"/>
      <c r="D31" s="667"/>
      <c r="E31" s="667"/>
      <c r="F31" s="667"/>
      <c r="G31" s="667"/>
      <c r="H31" s="667"/>
      <c r="I31" s="668"/>
      <c r="J31" s="668"/>
      <c r="K31" s="669"/>
      <c r="L31" s="669"/>
      <c r="M31" s="670"/>
      <c r="N31" s="367"/>
    </row>
    <row r="32" spans="1:41" ht="12" customHeight="1" x14ac:dyDescent="0.2">
      <c r="A32" s="367"/>
      <c r="B32" s="435"/>
      <c r="C32" s="667"/>
      <c r="D32" s="667"/>
      <c r="E32" s="667"/>
      <c r="F32" s="667"/>
      <c r="G32" s="667"/>
      <c r="H32" s="667"/>
      <c r="I32" s="668"/>
      <c r="J32" s="668"/>
      <c r="K32" s="669"/>
      <c r="L32" s="669"/>
      <c r="M32" s="670"/>
      <c r="N32" s="367"/>
    </row>
    <row r="33" spans="1:41" ht="12" customHeight="1" x14ac:dyDescent="0.2">
      <c r="A33" s="367"/>
      <c r="B33" s="435"/>
      <c r="C33" s="667"/>
      <c r="D33" s="667"/>
      <c r="E33" s="667"/>
      <c r="F33" s="667"/>
      <c r="G33" s="667"/>
      <c r="H33" s="667"/>
      <c r="I33" s="668"/>
      <c r="J33" s="668"/>
      <c r="K33" s="669"/>
      <c r="L33" s="669"/>
      <c r="M33" s="670"/>
      <c r="N33" s="367"/>
    </row>
    <row r="34" spans="1:41" ht="12" customHeight="1" x14ac:dyDescent="0.2">
      <c r="A34" s="367"/>
      <c r="B34" s="435"/>
      <c r="C34" s="667"/>
      <c r="D34" s="667"/>
      <c r="E34" s="667"/>
      <c r="F34" s="667"/>
      <c r="G34" s="667"/>
      <c r="H34" s="667"/>
      <c r="I34" s="668"/>
      <c r="J34" s="668"/>
      <c r="K34" s="669"/>
      <c r="L34" s="669"/>
      <c r="M34" s="670"/>
      <c r="N34" s="367"/>
    </row>
    <row r="35" spans="1:41" ht="12" customHeight="1" x14ac:dyDescent="0.2">
      <c r="A35" s="367"/>
      <c r="B35" s="435"/>
      <c r="C35" s="667"/>
      <c r="D35" s="667"/>
      <c r="E35" s="667"/>
      <c r="F35" s="667"/>
      <c r="G35" s="667"/>
      <c r="H35" s="667"/>
      <c r="I35" s="668"/>
      <c r="J35" s="668"/>
      <c r="K35" s="669"/>
      <c r="L35" s="669"/>
      <c r="M35" s="670"/>
      <c r="N35" s="367"/>
    </row>
    <row r="36" spans="1:41" ht="27" customHeight="1" x14ac:dyDescent="0.2">
      <c r="A36" s="367"/>
      <c r="B36" s="435"/>
      <c r="C36" s="667"/>
      <c r="D36" s="667"/>
      <c r="E36" s="667"/>
      <c r="F36" s="667"/>
      <c r="G36" s="667"/>
      <c r="H36" s="667"/>
      <c r="I36" s="668"/>
      <c r="J36" s="668"/>
      <c r="K36" s="669"/>
      <c r="L36" s="669"/>
      <c r="M36" s="670"/>
      <c r="N36" s="367"/>
      <c r="AK36" s="397"/>
      <c r="AL36" s="397"/>
      <c r="AM36" s="397"/>
      <c r="AN36" s="397"/>
      <c r="AO36" s="397"/>
    </row>
    <row r="37" spans="1:41" ht="12" customHeight="1" x14ac:dyDescent="0.2">
      <c r="A37" s="367"/>
      <c r="B37" s="435"/>
      <c r="C37" s="667"/>
      <c r="D37" s="667"/>
      <c r="E37" s="667"/>
      <c r="F37" s="667"/>
      <c r="G37" s="667"/>
      <c r="H37" s="667"/>
      <c r="I37" s="668"/>
      <c r="J37" s="668"/>
      <c r="K37" s="669"/>
      <c r="L37" s="669"/>
      <c r="M37" s="670"/>
      <c r="N37" s="367"/>
      <c r="AK37" s="397"/>
      <c r="AL37" s="397"/>
      <c r="AM37" s="397"/>
      <c r="AN37" s="397"/>
      <c r="AO37" s="397"/>
    </row>
    <row r="38" spans="1:41" ht="12" customHeight="1" x14ac:dyDescent="0.2">
      <c r="A38" s="367"/>
      <c r="B38" s="435"/>
      <c r="C38" s="667"/>
      <c r="D38" s="667"/>
      <c r="E38" s="667"/>
      <c r="F38" s="667"/>
      <c r="G38" s="667"/>
      <c r="H38" s="667"/>
      <c r="I38" s="668"/>
      <c r="J38" s="668"/>
      <c r="K38" s="669"/>
      <c r="L38" s="669"/>
      <c r="M38" s="670"/>
      <c r="N38" s="367"/>
      <c r="AK38" s="397"/>
      <c r="AL38" s="397"/>
      <c r="AM38" s="397"/>
      <c r="AN38" s="397"/>
      <c r="AO38" s="397"/>
    </row>
    <row r="39" spans="1:41" ht="12" customHeight="1" x14ac:dyDescent="0.2">
      <c r="A39" s="367"/>
      <c r="B39" s="435"/>
      <c r="C39" s="671"/>
      <c r="D39" s="671"/>
      <c r="E39" s="671"/>
      <c r="F39" s="671"/>
      <c r="G39" s="671"/>
      <c r="H39" s="671"/>
      <c r="I39" s="671"/>
      <c r="J39" s="671"/>
      <c r="K39" s="672"/>
      <c r="L39" s="673"/>
      <c r="M39" s="674"/>
      <c r="N39" s="367"/>
      <c r="AK39" s="397"/>
      <c r="AL39" s="397"/>
      <c r="AM39" s="397"/>
      <c r="AN39" s="397"/>
      <c r="AO39" s="397"/>
    </row>
    <row r="40" spans="1:41" ht="3" customHeight="1" thickBot="1" x14ac:dyDescent="0.25">
      <c r="A40" s="367"/>
      <c r="B40" s="435"/>
      <c r="C40" s="425"/>
      <c r="D40" s="425"/>
      <c r="E40" s="425"/>
      <c r="F40" s="425"/>
      <c r="G40" s="425"/>
      <c r="H40" s="425"/>
      <c r="I40" s="425"/>
      <c r="J40" s="425"/>
      <c r="K40" s="619"/>
      <c r="L40" s="438"/>
      <c r="M40" s="492"/>
      <c r="N40" s="367"/>
      <c r="AK40" s="397"/>
      <c r="AL40" s="397"/>
      <c r="AM40" s="397"/>
      <c r="AN40" s="397"/>
      <c r="AO40" s="397"/>
    </row>
    <row r="41" spans="1:41" ht="13.5" customHeight="1" thickBot="1" x14ac:dyDescent="0.25">
      <c r="A41" s="367"/>
      <c r="B41" s="435"/>
      <c r="C41" s="1667" t="s">
        <v>314</v>
      </c>
      <c r="D41" s="1668"/>
      <c r="E41" s="1668"/>
      <c r="F41" s="1668"/>
      <c r="G41" s="1668"/>
      <c r="H41" s="1668"/>
      <c r="I41" s="1668"/>
      <c r="J41" s="1668"/>
      <c r="K41" s="1668"/>
      <c r="L41" s="1669"/>
      <c r="M41" s="492"/>
      <c r="N41" s="367"/>
      <c r="AK41" s="397"/>
      <c r="AL41" s="397"/>
      <c r="AM41" s="397"/>
      <c r="AN41" s="397"/>
      <c r="AO41" s="397"/>
    </row>
    <row r="42" spans="1:41" s="367" customFormat="1" ht="6.75" customHeight="1" x14ac:dyDescent="0.2">
      <c r="B42" s="435"/>
      <c r="C42" s="1559" t="s">
        <v>134</v>
      </c>
      <c r="D42" s="1559"/>
      <c r="E42" s="620"/>
      <c r="F42" s="620"/>
      <c r="G42" s="620"/>
      <c r="H42" s="620"/>
      <c r="I42" s="620"/>
      <c r="J42" s="620"/>
      <c r="K42" s="621"/>
      <c r="L42" s="621"/>
      <c r="M42" s="49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97"/>
      <c r="AL42" s="397"/>
      <c r="AM42" s="397"/>
      <c r="AN42" s="397"/>
      <c r="AO42" s="397"/>
    </row>
    <row r="43" spans="1:41" ht="10.5" customHeight="1" x14ac:dyDescent="0.2">
      <c r="A43" s="367"/>
      <c r="B43" s="435"/>
      <c r="C43" s="1559"/>
      <c r="D43" s="1559"/>
      <c r="E43" s="1673">
        <v>2016</v>
      </c>
      <c r="F43" s="1673"/>
      <c r="G43" s="1673"/>
      <c r="H43" s="1673"/>
      <c r="I43" s="1673"/>
      <c r="J43" s="1673"/>
      <c r="K43" s="1675" t="str">
        <f xml:space="preserve"> CONCATENATE("valor médio de ",J7,F6)</f>
        <v>valor médio de set.</v>
      </c>
      <c r="L43" s="385"/>
      <c r="M43" s="377"/>
      <c r="N43" s="367"/>
      <c r="AK43" s="397"/>
      <c r="AL43" s="397"/>
      <c r="AM43" s="397"/>
      <c r="AN43" s="397"/>
      <c r="AO43" s="397"/>
    </row>
    <row r="44" spans="1:41" ht="15" customHeight="1" x14ac:dyDescent="0.2">
      <c r="A44" s="367"/>
      <c r="B44" s="435"/>
      <c r="C44" s="382"/>
      <c r="D44" s="382"/>
      <c r="E44" s="686" t="str">
        <f t="shared" ref="E44:J44" si="7">+E7</f>
        <v>abr.</v>
      </c>
      <c r="F44" s="686" t="str">
        <f t="shared" si="7"/>
        <v>mai.</v>
      </c>
      <c r="G44" s="686" t="str">
        <f t="shared" si="7"/>
        <v>jun.</v>
      </c>
      <c r="H44" s="686" t="str">
        <f t="shared" si="7"/>
        <v>jul.</v>
      </c>
      <c r="I44" s="686" t="str">
        <f t="shared" si="7"/>
        <v>ago.</v>
      </c>
      <c r="J44" s="686" t="str">
        <f t="shared" si="7"/>
        <v>set.</v>
      </c>
      <c r="K44" s="1676" t="e">
        <f xml:space="preserve"> CONCATENATE("valor médio de ",#REF!,#REF!)</f>
        <v>#REF!</v>
      </c>
      <c r="L44" s="385"/>
      <c r="M44" s="492"/>
      <c r="N44" s="367"/>
      <c r="AK44" s="397"/>
      <c r="AL44" s="397"/>
      <c r="AM44" s="397"/>
      <c r="AN44" s="397"/>
      <c r="AO44" s="397"/>
    </row>
    <row r="45" spans="1:41" s="390" customFormat="1" ht="13.5" customHeight="1" x14ac:dyDescent="0.2">
      <c r="A45" s="387"/>
      <c r="B45" s="622"/>
      <c r="C45" s="610" t="s">
        <v>68</v>
      </c>
      <c r="D45" s="459"/>
      <c r="E45" s="345">
        <v>209797</v>
      </c>
      <c r="F45" s="345">
        <v>212137</v>
      </c>
      <c r="G45" s="345">
        <v>212898</v>
      </c>
      <c r="H45" s="345">
        <v>215330</v>
      </c>
      <c r="I45" s="345">
        <v>217348</v>
      </c>
      <c r="J45" s="345">
        <v>216132</v>
      </c>
      <c r="K45" s="708">
        <v>112.34</v>
      </c>
      <c r="L45" s="301"/>
      <c r="M45" s="623"/>
      <c r="N45" s="387"/>
      <c r="O45" s="725"/>
      <c r="P45" s="724"/>
      <c r="Q45" s="725"/>
      <c r="R45" s="725"/>
      <c r="S45" s="372"/>
      <c r="T45" s="372"/>
      <c r="U45" s="372"/>
      <c r="V45" s="372"/>
      <c r="W45" s="372"/>
      <c r="X45" s="372"/>
      <c r="Y45" s="372"/>
      <c r="Z45" s="372"/>
      <c r="AA45" s="372"/>
      <c r="AB45" s="372"/>
      <c r="AC45" s="372"/>
      <c r="AD45" s="372"/>
      <c r="AE45" s="372"/>
      <c r="AF45" s="372"/>
      <c r="AG45" s="372"/>
      <c r="AH45" s="372"/>
      <c r="AI45" s="372"/>
      <c r="AJ45" s="372"/>
      <c r="AK45" s="397"/>
      <c r="AL45" s="397"/>
      <c r="AM45" s="397"/>
      <c r="AN45" s="687"/>
      <c r="AO45" s="687"/>
    </row>
    <row r="46" spans="1:41" ht="15" customHeight="1" x14ac:dyDescent="0.2">
      <c r="A46" s="367"/>
      <c r="B46" s="435"/>
      <c r="C46" s="77" t="s">
        <v>62</v>
      </c>
      <c r="D46" s="375"/>
      <c r="E46" s="298">
        <v>10421</v>
      </c>
      <c r="F46" s="298">
        <v>10561</v>
      </c>
      <c r="G46" s="298">
        <v>10609</v>
      </c>
      <c r="H46" s="298">
        <v>10915</v>
      </c>
      <c r="I46" s="298">
        <v>10963</v>
      </c>
      <c r="J46" s="298">
        <v>11002</v>
      </c>
      <c r="K46" s="692">
        <v>119.22440119219701</v>
      </c>
      <c r="L46" s="301"/>
      <c r="M46" s="492"/>
      <c r="N46" s="367"/>
      <c r="AK46" s="397"/>
      <c r="AL46" s="397"/>
      <c r="AM46" s="397"/>
      <c r="AN46" s="397"/>
      <c r="AO46" s="397"/>
    </row>
    <row r="47" spans="1:41" ht="11.65" customHeight="1" x14ac:dyDescent="0.2">
      <c r="A47" s="367"/>
      <c r="B47" s="435"/>
      <c r="C47" s="77" t="s">
        <v>55</v>
      </c>
      <c r="D47" s="375"/>
      <c r="E47" s="298">
        <v>4623</v>
      </c>
      <c r="F47" s="298">
        <v>4630</v>
      </c>
      <c r="G47" s="298">
        <v>4653</v>
      </c>
      <c r="H47" s="298">
        <v>4769</v>
      </c>
      <c r="I47" s="298">
        <v>4846</v>
      </c>
      <c r="J47" s="298">
        <v>4791</v>
      </c>
      <c r="K47" s="692">
        <v>111.071957011259</v>
      </c>
      <c r="L47" s="301"/>
      <c r="M47" s="492"/>
      <c r="N47" s="367"/>
      <c r="AK47" s="397"/>
      <c r="AL47" s="397"/>
      <c r="AM47" s="397"/>
      <c r="AN47" s="397"/>
      <c r="AO47" s="397"/>
    </row>
    <row r="48" spans="1:41" ht="11.65" customHeight="1" x14ac:dyDescent="0.2">
      <c r="A48" s="367"/>
      <c r="B48" s="435"/>
      <c r="C48" s="77" t="s">
        <v>64</v>
      </c>
      <c r="D48" s="375"/>
      <c r="E48" s="298">
        <v>6517</v>
      </c>
      <c r="F48" s="298">
        <v>6575</v>
      </c>
      <c r="G48" s="298">
        <v>6551</v>
      </c>
      <c r="H48" s="298">
        <v>6599</v>
      </c>
      <c r="I48" s="298">
        <v>6597</v>
      </c>
      <c r="J48" s="298">
        <v>6453</v>
      </c>
      <c r="K48" s="692">
        <v>116.963747686613</v>
      </c>
      <c r="L48" s="301"/>
      <c r="M48" s="492"/>
      <c r="N48" s="367"/>
      <c r="AK48" s="397"/>
      <c r="AL48" s="397"/>
      <c r="AM48" s="397"/>
      <c r="AN48" s="397"/>
      <c r="AO48" s="397"/>
    </row>
    <row r="49" spans="1:41" ht="11.65" customHeight="1" x14ac:dyDescent="0.2">
      <c r="A49" s="367"/>
      <c r="B49" s="435"/>
      <c r="C49" s="77" t="s">
        <v>66</v>
      </c>
      <c r="D49" s="375"/>
      <c r="E49" s="298">
        <v>1849</v>
      </c>
      <c r="F49" s="298">
        <v>1907</v>
      </c>
      <c r="G49" s="298">
        <v>1937</v>
      </c>
      <c r="H49" s="298">
        <v>1975</v>
      </c>
      <c r="I49" s="298">
        <v>1986</v>
      </c>
      <c r="J49" s="298">
        <v>1930</v>
      </c>
      <c r="K49" s="692">
        <v>118.552222222222</v>
      </c>
      <c r="L49" s="624"/>
      <c r="M49" s="367"/>
      <c r="N49" s="367"/>
      <c r="AK49" s="397"/>
      <c r="AL49" s="397"/>
      <c r="AM49" s="397"/>
      <c r="AN49" s="397"/>
      <c r="AO49" s="397"/>
    </row>
    <row r="50" spans="1:41" ht="11.65" customHeight="1" x14ac:dyDescent="0.2">
      <c r="A50" s="367"/>
      <c r="B50" s="435"/>
      <c r="C50" s="77" t="s">
        <v>75</v>
      </c>
      <c r="D50" s="375"/>
      <c r="E50" s="298">
        <v>3370</v>
      </c>
      <c r="F50" s="298">
        <v>3362</v>
      </c>
      <c r="G50" s="298">
        <v>3294</v>
      </c>
      <c r="H50" s="298">
        <v>3367</v>
      </c>
      <c r="I50" s="298">
        <v>3477</v>
      </c>
      <c r="J50" s="298">
        <v>3475</v>
      </c>
      <c r="K50" s="692">
        <v>112.121077610274</v>
      </c>
      <c r="L50" s="624"/>
      <c r="M50" s="367"/>
      <c r="N50" s="367"/>
      <c r="AK50" s="397"/>
      <c r="AL50" s="397"/>
      <c r="AM50" s="397"/>
      <c r="AN50" s="397"/>
      <c r="AO50" s="397"/>
    </row>
    <row r="51" spans="1:41" ht="11.65" customHeight="1" x14ac:dyDescent="0.2">
      <c r="A51" s="367"/>
      <c r="B51" s="435"/>
      <c r="C51" s="77" t="s">
        <v>61</v>
      </c>
      <c r="D51" s="375"/>
      <c r="E51" s="298">
        <v>6345</v>
      </c>
      <c r="F51" s="298">
        <v>6453</v>
      </c>
      <c r="G51" s="298">
        <v>6364</v>
      </c>
      <c r="H51" s="298">
        <v>6439</v>
      </c>
      <c r="I51" s="298">
        <v>6382</v>
      </c>
      <c r="J51" s="298">
        <v>6415</v>
      </c>
      <c r="K51" s="692">
        <v>122.20855088153399</v>
      </c>
      <c r="L51" s="624"/>
      <c r="M51" s="367"/>
      <c r="N51" s="367"/>
      <c r="AK51" s="397"/>
      <c r="AL51" s="397"/>
      <c r="AM51" s="397"/>
      <c r="AN51" s="397"/>
      <c r="AO51" s="397"/>
    </row>
    <row r="52" spans="1:41" ht="11.65" customHeight="1" x14ac:dyDescent="0.2">
      <c r="A52" s="367"/>
      <c r="B52" s="435"/>
      <c r="C52" s="77" t="s">
        <v>56</v>
      </c>
      <c r="D52" s="375"/>
      <c r="E52" s="298">
        <v>3596</v>
      </c>
      <c r="F52" s="298">
        <v>3679</v>
      </c>
      <c r="G52" s="298">
        <v>3666</v>
      </c>
      <c r="H52" s="298">
        <v>3800</v>
      </c>
      <c r="I52" s="298">
        <v>3750</v>
      </c>
      <c r="J52" s="298">
        <v>3690</v>
      </c>
      <c r="K52" s="692">
        <v>109.574173959162</v>
      </c>
      <c r="L52" s="624"/>
      <c r="M52" s="367"/>
      <c r="N52" s="367"/>
    </row>
    <row r="53" spans="1:41" ht="11.65" customHeight="1" x14ac:dyDescent="0.2">
      <c r="A53" s="367"/>
      <c r="B53" s="435"/>
      <c r="C53" s="77" t="s">
        <v>74</v>
      </c>
      <c r="D53" s="375"/>
      <c r="E53" s="298">
        <v>6005</v>
      </c>
      <c r="F53" s="298">
        <v>5994</v>
      </c>
      <c r="G53" s="298">
        <v>6053</v>
      </c>
      <c r="H53" s="298">
        <v>6009</v>
      </c>
      <c r="I53" s="298">
        <v>6082</v>
      </c>
      <c r="J53" s="298">
        <v>6035</v>
      </c>
      <c r="K53" s="692">
        <v>116.08625676340399</v>
      </c>
      <c r="L53" s="624"/>
      <c r="M53" s="367"/>
      <c r="N53" s="367"/>
    </row>
    <row r="54" spans="1:41" ht="11.65" customHeight="1" x14ac:dyDescent="0.2">
      <c r="A54" s="367"/>
      <c r="B54" s="435"/>
      <c r="C54" s="77" t="s">
        <v>76</v>
      </c>
      <c r="D54" s="375"/>
      <c r="E54" s="298">
        <v>2894</v>
      </c>
      <c r="F54" s="298">
        <v>2918</v>
      </c>
      <c r="G54" s="298">
        <v>2886</v>
      </c>
      <c r="H54" s="298">
        <v>2952</v>
      </c>
      <c r="I54" s="298">
        <v>3043</v>
      </c>
      <c r="J54" s="298">
        <v>3118</v>
      </c>
      <c r="K54" s="692">
        <v>109.893252974327</v>
      </c>
      <c r="L54" s="624"/>
      <c r="M54" s="367"/>
      <c r="N54" s="367"/>
    </row>
    <row r="55" spans="1:41" ht="11.65" customHeight="1" x14ac:dyDescent="0.2">
      <c r="A55" s="367"/>
      <c r="B55" s="435"/>
      <c r="C55" s="77" t="s">
        <v>60</v>
      </c>
      <c r="D55" s="375"/>
      <c r="E55" s="298">
        <v>4209</v>
      </c>
      <c r="F55" s="298">
        <v>4295</v>
      </c>
      <c r="G55" s="298">
        <v>4306</v>
      </c>
      <c r="H55" s="298">
        <v>4222</v>
      </c>
      <c r="I55" s="298">
        <v>4123</v>
      </c>
      <c r="J55" s="298">
        <v>4146</v>
      </c>
      <c r="K55" s="692">
        <v>115.894384835479</v>
      </c>
      <c r="L55" s="624"/>
      <c r="M55" s="367"/>
      <c r="N55" s="367"/>
    </row>
    <row r="56" spans="1:41" ht="11.65" customHeight="1" x14ac:dyDescent="0.2">
      <c r="A56" s="367"/>
      <c r="B56" s="435"/>
      <c r="C56" s="77" t="s">
        <v>59</v>
      </c>
      <c r="D56" s="375"/>
      <c r="E56" s="298">
        <v>35815</v>
      </c>
      <c r="F56" s="298">
        <v>35886</v>
      </c>
      <c r="G56" s="298">
        <v>36182</v>
      </c>
      <c r="H56" s="298">
        <v>36432</v>
      </c>
      <c r="I56" s="298">
        <v>36839</v>
      </c>
      <c r="J56" s="298">
        <v>36633</v>
      </c>
      <c r="K56" s="692">
        <v>115.92980410674301</v>
      </c>
      <c r="L56" s="624"/>
      <c r="M56" s="367"/>
      <c r="N56" s="367"/>
    </row>
    <row r="57" spans="1:41" ht="11.65" customHeight="1" x14ac:dyDescent="0.2">
      <c r="A57" s="367"/>
      <c r="B57" s="435"/>
      <c r="C57" s="77" t="s">
        <v>57</v>
      </c>
      <c r="D57" s="375"/>
      <c r="E57" s="298">
        <v>3040</v>
      </c>
      <c r="F57" s="298">
        <v>3077</v>
      </c>
      <c r="G57" s="298">
        <v>3096</v>
      </c>
      <c r="H57" s="298">
        <v>3196</v>
      </c>
      <c r="I57" s="298">
        <v>3243</v>
      </c>
      <c r="J57" s="298">
        <v>3310</v>
      </c>
      <c r="K57" s="692">
        <v>113.129745539631</v>
      </c>
      <c r="L57" s="624"/>
      <c r="M57" s="367"/>
      <c r="N57" s="367"/>
    </row>
    <row r="58" spans="1:41" ht="11.65" customHeight="1" x14ac:dyDescent="0.2">
      <c r="A58" s="367"/>
      <c r="B58" s="435"/>
      <c r="C58" s="77" t="s">
        <v>63</v>
      </c>
      <c r="D58" s="375"/>
      <c r="E58" s="298">
        <v>60785</v>
      </c>
      <c r="F58" s="298">
        <v>61550</v>
      </c>
      <c r="G58" s="298">
        <v>61396</v>
      </c>
      <c r="H58" s="298">
        <v>62295</v>
      </c>
      <c r="I58" s="298">
        <v>63156</v>
      </c>
      <c r="J58" s="298">
        <v>62809</v>
      </c>
      <c r="K58" s="692">
        <v>114.05398313563001</v>
      </c>
      <c r="L58" s="624"/>
      <c r="M58" s="367"/>
      <c r="N58" s="367"/>
    </row>
    <row r="59" spans="1:41" ht="11.65" customHeight="1" x14ac:dyDescent="0.2">
      <c r="A59" s="367"/>
      <c r="B59" s="435"/>
      <c r="C59" s="77" t="s">
        <v>79</v>
      </c>
      <c r="D59" s="375"/>
      <c r="E59" s="298">
        <v>5586</v>
      </c>
      <c r="F59" s="298">
        <v>5722</v>
      </c>
      <c r="G59" s="298">
        <v>5785</v>
      </c>
      <c r="H59" s="298">
        <v>5737</v>
      </c>
      <c r="I59" s="298">
        <v>5766</v>
      </c>
      <c r="J59" s="298">
        <v>5557</v>
      </c>
      <c r="K59" s="692">
        <v>112.559476190476</v>
      </c>
      <c r="L59" s="624"/>
      <c r="M59" s="367"/>
      <c r="N59" s="367"/>
    </row>
    <row r="60" spans="1:41" ht="11.65" customHeight="1" x14ac:dyDescent="0.2">
      <c r="A60" s="367"/>
      <c r="B60" s="435"/>
      <c r="C60" s="77" t="s">
        <v>58</v>
      </c>
      <c r="D60" s="375"/>
      <c r="E60" s="298">
        <v>18188</v>
      </c>
      <c r="F60" s="298">
        <v>18298</v>
      </c>
      <c r="G60" s="298">
        <v>18703</v>
      </c>
      <c r="H60" s="298">
        <v>18992</v>
      </c>
      <c r="I60" s="298">
        <v>19058</v>
      </c>
      <c r="J60" s="298">
        <v>18793</v>
      </c>
      <c r="K60" s="692">
        <v>120.99518082466599</v>
      </c>
      <c r="L60" s="624"/>
      <c r="M60" s="367"/>
      <c r="N60" s="367"/>
    </row>
    <row r="61" spans="1:41" ht="11.65" customHeight="1" x14ac:dyDescent="0.2">
      <c r="A61" s="367"/>
      <c r="B61" s="435"/>
      <c r="C61" s="77" t="s">
        <v>65</v>
      </c>
      <c r="D61" s="375"/>
      <c r="E61" s="298">
        <v>2331</v>
      </c>
      <c r="F61" s="298">
        <v>2390</v>
      </c>
      <c r="G61" s="298">
        <v>2345</v>
      </c>
      <c r="H61" s="298">
        <v>2268</v>
      </c>
      <c r="I61" s="298">
        <v>2328</v>
      </c>
      <c r="J61" s="298">
        <v>2331</v>
      </c>
      <c r="K61" s="692">
        <v>117.484417435038</v>
      </c>
      <c r="L61" s="624"/>
      <c r="M61" s="367"/>
      <c r="N61" s="367"/>
    </row>
    <row r="62" spans="1:41" ht="11.65" customHeight="1" x14ac:dyDescent="0.2">
      <c r="A62" s="367"/>
      <c r="B62" s="435"/>
      <c r="C62" s="77" t="s">
        <v>67</v>
      </c>
      <c r="D62" s="375"/>
      <c r="E62" s="298">
        <v>5166</v>
      </c>
      <c r="F62" s="298">
        <v>5281</v>
      </c>
      <c r="G62" s="298">
        <v>5372</v>
      </c>
      <c r="H62" s="298">
        <v>5410</v>
      </c>
      <c r="I62" s="298">
        <v>5452</v>
      </c>
      <c r="J62" s="298">
        <v>5453</v>
      </c>
      <c r="K62" s="692">
        <v>117.02006360167201</v>
      </c>
      <c r="L62" s="624"/>
      <c r="M62" s="367"/>
      <c r="N62" s="367"/>
    </row>
    <row r="63" spans="1:41" ht="11.65" customHeight="1" x14ac:dyDescent="0.2">
      <c r="A63" s="367"/>
      <c r="B63" s="435"/>
      <c r="C63" s="77" t="s">
        <v>77</v>
      </c>
      <c r="D63" s="375"/>
      <c r="E63" s="298">
        <v>7013</v>
      </c>
      <c r="F63" s="298">
        <v>7254</v>
      </c>
      <c r="G63" s="298">
        <v>7391</v>
      </c>
      <c r="H63" s="298">
        <v>7459</v>
      </c>
      <c r="I63" s="298">
        <v>7501</v>
      </c>
      <c r="J63" s="298">
        <v>7443</v>
      </c>
      <c r="K63" s="692">
        <v>111.742939053729</v>
      </c>
      <c r="L63" s="624"/>
      <c r="M63" s="367"/>
      <c r="N63" s="367"/>
    </row>
    <row r="64" spans="1:41" ht="11.25" customHeight="1" x14ac:dyDescent="0.2">
      <c r="A64" s="367"/>
      <c r="B64" s="435"/>
      <c r="C64" s="77" t="s">
        <v>131</v>
      </c>
      <c r="D64" s="375"/>
      <c r="E64" s="298">
        <v>17848</v>
      </c>
      <c r="F64" s="298">
        <v>18075</v>
      </c>
      <c r="G64" s="298">
        <v>18004</v>
      </c>
      <c r="H64" s="298">
        <v>18199</v>
      </c>
      <c r="I64" s="298">
        <v>18378</v>
      </c>
      <c r="J64" s="298">
        <v>18415</v>
      </c>
      <c r="K64" s="692">
        <v>82.390344612131102</v>
      </c>
      <c r="L64" s="624"/>
      <c r="M64" s="367"/>
      <c r="N64" s="367"/>
    </row>
    <row r="65" spans="1:15" ht="11.65" customHeight="1" x14ac:dyDescent="0.2">
      <c r="A65" s="367"/>
      <c r="B65" s="435"/>
      <c r="C65" s="77" t="s">
        <v>132</v>
      </c>
      <c r="D65" s="375"/>
      <c r="E65" s="298">
        <v>4196</v>
      </c>
      <c r="F65" s="298">
        <v>4230</v>
      </c>
      <c r="G65" s="298">
        <v>4305</v>
      </c>
      <c r="H65" s="298">
        <v>4295</v>
      </c>
      <c r="I65" s="298">
        <v>4378</v>
      </c>
      <c r="J65" s="298">
        <v>4333</v>
      </c>
      <c r="K65" s="692">
        <v>109.282751662463</v>
      </c>
      <c r="L65" s="624"/>
      <c r="M65" s="367"/>
      <c r="N65" s="367"/>
    </row>
    <row r="66" spans="1:15" s="627" customFormat="1" ht="7.5" customHeight="1" x14ac:dyDescent="0.15">
      <c r="A66" s="625"/>
      <c r="B66" s="626"/>
      <c r="C66" s="1678" t="s">
        <v>686</v>
      </c>
      <c r="D66" s="1678"/>
      <c r="E66" s="1678"/>
      <c r="F66" s="1678"/>
      <c r="G66" s="1678"/>
      <c r="H66" s="1678"/>
      <c r="I66" s="1678"/>
      <c r="J66" s="1678"/>
      <c r="K66" s="1679"/>
      <c r="L66" s="1679"/>
      <c r="M66" s="1679"/>
      <c r="N66" s="1679"/>
      <c r="O66" s="1679"/>
    </row>
    <row r="67" spans="1:15" ht="13.5" customHeight="1" x14ac:dyDescent="0.2">
      <c r="A67" s="367"/>
      <c r="B67" s="626"/>
      <c r="C67" s="440" t="s">
        <v>438</v>
      </c>
      <c r="D67" s="375"/>
      <c r="E67" s="628"/>
      <c r="F67" s="628"/>
      <c r="G67" s="628"/>
      <c r="H67" s="628"/>
      <c r="I67" s="416" t="s">
        <v>135</v>
      </c>
      <c r="J67" s="521"/>
      <c r="K67" s="521"/>
      <c r="L67" s="521"/>
      <c r="M67" s="492"/>
      <c r="N67" s="367"/>
    </row>
    <row r="68" spans="1:15" ht="9" customHeight="1" x14ac:dyDescent="0.2">
      <c r="A68" s="367"/>
      <c r="B68" s="629"/>
      <c r="C68" s="630" t="s">
        <v>243</v>
      </c>
      <c r="D68" s="375"/>
      <c r="E68" s="628"/>
      <c r="F68" s="628"/>
      <c r="G68" s="628"/>
      <c r="H68" s="628"/>
      <c r="I68" s="631"/>
      <c r="J68" s="521"/>
      <c r="K68" s="521"/>
      <c r="L68" s="521"/>
      <c r="M68" s="492"/>
      <c r="N68" s="367"/>
    </row>
    <row r="69" spans="1:15" ht="13.5" customHeight="1" x14ac:dyDescent="0.2">
      <c r="A69" s="367"/>
      <c r="B69" s="632">
        <v>18</v>
      </c>
      <c r="C69" s="1674">
        <v>42644</v>
      </c>
      <c r="D69" s="1674"/>
      <c r="E69" s="1674"/>
      <c r="F69" s="1674"/>
      <c r="G69" s="377"/>
      <c r="H69" s="377"/>
      <c r="I69" s="377"/>
      <c r="J69" s="377"/>
      <c r="K69" s="377"/>
      <c r="L69" s="377"/>
      <c r="M69" s="377"/>
      <c r="N69" s="377"/>
    </row>
  </sheetData>
  <mergeCells count="14">
    <mergeCell ref="C69:F69"/>
    <mergeCell ref="C41:L41"/>
    <mergeCell ref="C42:D43"/>
    <mergeCell ref="K43:K44"/>
    <mergeCell ref="G30:J30"/>
    <mergeCell ref="C66:J66"/>
    <mergeCell ref="K66:O66"/>
    <mergeCell ref="E43:J43"/>
    <mergeCell ref="L1:M1"/>
    <mergeCell ref="B2:D2"/>
    <mergeCell ref="C4:L4"/>
    <mergeCell ref="C5:D6"/>
    <mergeCell ref="K6:K7"/>
    <mergeCell ref="E6:J6"/>
  </mergeCells>
  <conditionalFormatting sqref="E7:G7">
    <cfRule type="cellIs" dxfId="10" priority="6" operator="equal">
      <formula>"jan."</formula>
    </cfRule>
  </conditionalFormatting>
  <conditionalFormatting sqref="H7:J7">
    <cfRule type="cellIs" dxfId="9" priority="3" operator="equal">
      <formula>"jan."</formula>
    </cfRule>
  </conditionalFormatting>
  <conditionalFormatting sqref="E44:G44">
    <cfRule type="cellIs" dxfId="8" priority="2" operator="equal">
      <formula>"jan."</formula>
    </cfRule>
  </conditionalFormatting>
  <conditionalFormatting sqref="H44:J44">
    <cfRule type="cellIs" dxfId="7"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O73"/>
  <sheetViews>
    <sheetView zoomScaleNormal="100" workbookViewId="0"/>
  </sheetViews>
  <sheetFormatPr defaultRowHeight="12.75" x14ac:dyDescent="0.2"/>
  <cols>
    <col min="1" max="1" width="1" style="372" customWidth="1"/>
    <col min="2" max="2" width="2.5703125" style="372" customWidth="1"/>
    <col min="3" max="3" width="1.140625" style="372" customWidth="1"/>
    <col min="4" max="4" width="25.85546875" style="372" customWidth="1"/>
    <col min="5" max="10" width="7.5703125" style="383" customWidth="1"/>
    <col min="11" max="11" width="7.5703125" style="418" customWidth="1"/>
    <col min="12" max="12" width="7.5703125" style="383" customWidth="1"/>
    <col min="13" max="13" width="7.5703125" style="418" customWidth="1"/>
    <col min="14" max="14" width="2.5703125" style="372" customWidth="1"/>
    <col min="15" max="15" width="1" style="372" customWidth="1"/>
    <col min="16" max="16384" width="9.140625" style="372"/>
  </cols>
  <sheetData>
    <row r="1" spans="1:15" ht="13.5" customHeight="1" x14ac:dyDescent="0.2">
      <c r="A1" s="367"/>
      <c r="B1" s="1557" t="s">
        <v>338</v>
      </c>
      <c r="C1" s="1557"/>
      <c r="D1" s="1557"/>
      <c r="E1" s="369"/>
      <c r="F1" s="369"/>
      <c r="G1" s="369"/>
      <c r="H1" s="369"/>
      <c r="I1" s="369"/>
      <c r="J1" s="370"/>
      <c r="K1" s="634"/>
      <c r="L1" s="634"/>
      <c r="M1" s="634"/>
      <c r="N1" s="371"/>
      <c r="O1" s="367"/>
    </row>
    <row r="2" spans="1:15" ht="6" customHeight="1" x14ac:dyDescent="0.2">
      <c r="A2" s="367"/>
      <c r="B2" s="1681"/>
      <c r="C2" s="1681"/>
      <c r="D2" s="1681"/>
      <c r="E2" s="373"/>
      <c r="F2" s="374"/>
      <c r="G2" s="374"/>
      <c r="H2" s="374"/>
      <c r="I2" s="374"/>
      <c r="J2" s="374"/>
      <c r="K2" s="375"/>
      <c r="L2" s="374"/>
      <c r="M2" s="375"/>
      <c r="N2" s="376"/>
      <c r="O2" s="367"/>
    </row>
    <row r="3" spans="1:15" ht="13.5" customHeight="1" thickBot="1" x14ac:dyDescent="0.25">
      <c r="A3" s="367"/>
      <c r="B3" s="377"/>
      <c r="C3" s="377"/>
      <c r="D3" s="377"/>
      <c r="E3" s="374"/>
      <c r="F3" s="374"/>
      <c r="G3" s="374"/>
      <c r="H3" s="374"/>
      <c r="I3" s="374" t="s">
        <v>34</v>
      </c>
      <c r="J3" s="374"/>
      <c r="K3" s="516"/>
      <c r="L3" s="374"/>
      <c r="M3" s="516" t="s">
        <v>73</v>
      </c>
      <c r="N3" s="378"/>
      <c r="O3" s="367"/>
    </row>
    <row r="4" spans="1:15" s="381" customFormat="1" ht="13.5" customHeight="1" thickBot="1" x14ac:dyDescent="0.25">
      <c r="A4" s="379"/>
      <c r="B4" s="380"/>
      <c r="C4" s="1682" t="s">
        <v>0</v>
      </c>
      <c r="D4" s="1683"/>
      <c r="E4" s="1683"/>
      <c r="F4" s="1683"/>
      <c r="G4" s="1683"/>
      <c r="H4" s="1683"/>
      <c r="I4" s="1683"/>
      <c r="J4" s="1683"/>
      <c r="K4" s="1683"/>
      <c r="L4" s="1683"/>
      <c r="M4" s="1684"/>
      <c r="N4" s="378"/>
      <c r="O4" s="367"/>
    </row>
    <row r="5" spans="1:15" ht="4.5" customHeight="1" x14ac:dyDescent="0.2">
      <c r="A5" s="367"/>
      <c r="B5" s="377"/>
      <c r="C5" s="1559" t="s">
        <v>78</v>
      </c>
      <c r="D5" s="1559"/>
      <c r="F5" s="809"/>
      <c r="G5" s="809"/>
      <c r="H5" s="809"/>
      <c r="I5" s="384"/>
      <c r="J5" s="384"/>
      <c r="K5" s="384"/>
      <c r="L5" s="384"/>
      <c r="M5" s="384"/>
      <c r="N5" s="378"/>
      <c r="O5" s="367"/>
    </row>
    <row r="6" spans="1:15" ht="12" customHeight="1" x14ac:dyDescent="0.2">
      <c r="A6" s="367"/>
      <c r="B6" s="377"/>
      <c r="C6" s="1559"/>
      <c r="D6" s="1559"/>
      <c r="E6" s="1560">
        <v>2016</v>
      </c>
      <c r="F6" s="1560"/>
      <c r="G6" s="1560"/>
      <c r="H6" s="1560"/>
      <c r="I6" s="1560"/>
      <c r="J6" s="1560"/>
      <c r="K6" s="1560"/>
      <c r="L6" s="1560"/>
      <c r="M6" s="1560"/>
      <c r="N6" s="378"/>
      <c r="O6" s="367"/>
    </row>
    <row r="7" spans="1:15" s="381" customFormat="1" ht="12.75" customHeight="1" x14ac:dyDescent="0.2">
      <c r="A7" s="379"/>
      <c r="B7" s="380"/>
      <c r="C7" s="386"/>
      <c r="D7" s="386"/>
      <c r="E7" s="1293" t="s">
        <v>93</v>
      </c>
      <c r="F7" s="780" t="s">
        <v>104</v>
      </c>
      <c r="G7" s="693" t="s">
        <v>103</v>
      </c>
      <c r="H7" s="780" t="s">
        <v>102</v>
      </c>
      <c r="I7" s="779" t="s">
        <v>101</v>
      </c>
      <c r="J7" s="780" t="s">
        <v>100</v>
      </c>
      <c r="K7" s="780" t="s">
        <v>99</v>
      </c>
      <c r="L7" s="780" t="s">
        <v>98</v>
      </c>
      <c r="M7" s="779" t="s">
        <v>97</v>
      </c>
      <c r="N7" s="378"/>
      <c r="O7" s="367"/>
    </row>
    <row r="8" spans="1:15" s="390" customFormat="1" ht="13.5" customHeight="1" x14ac:dyDescent="0.2">
      <c r="A8" s="387"/>
      <c r="B8" s="388"/>
      <c r="C8" s="1685" t="s">
        <v>136</v>
      </c>
      <c r="D8" s="1685"/>
      <c r="E8" s="389"/>
      <c r="F8" s="389"/>
      <c r="G8" s="389"/>
      <c r="H8" s="389"/>
      <c r="I8" s="389"/>
      <c r="J8" s="389"/>
      <c r="K8" s="389"/>
      <c r="L8" s="389"/>
      <c r="M8" s="389"/>
      <c r="N8" s="378"/>
      <c r="O8" s="367"/>
    </row>
    <row r="9" spans="1:15" ht="11.25" customHeight="1" x14ac:dyDescent="0.2">
      <c r="A9" s="367"/>
      <c r="B9" s="377"/>
      <c r="C9" s="77" t="s">
        <v>137</v>
      </c>
      <c r="D9" s="391"/>
      <c r="E9" s="65">
        <v>249346</v>
      </c>
      <c r="F9" s="65">
        <v>248349</v>
      </c>
      <c r="G9" s="65">
        <v>247273</v>
      </c>
      <c r="H9" s="65">
        <v>246661</v>
      </c>
      <c r="I9" s="65">
        <v>245880</v>
      </c>
      <c r="J9" s="65">
        <v>245113</v>
      </c>
      <c r="K9" s="65">
        <v>244158</v>
      </c>
      <c r="L9" s="65">
        <v>243496</v>
      </c>
      <c r="M9" s="65">
        <v>242338</v>
      </c>
      <c r="N9" s="378"/>
      <c r="O9" s="367"/>
    </row>
    <row r="10" spans="1:15" ht="11.25" customHeight="1" x14ac:dyDescent="0.2">
      <c r="A10" s="367"/>
      <c r="B10" s="377"/>
      <c r="C10" s="77"/>
      <c r="D10" s="392" t="s">
        <v>72</v>
      </c>
      <c r="E10" s="393">
        <v>130867</v>
      </c>
      <c r="F10" s="393">
        <v>130388</v>
      </c>
      <c r="G10" s="393">
        <v>129843</v>
      </c>
      <c r="H10" s="393">
        <v>129540</v>
      </c>
      <c r="I10" s="393">
        <v>129126</v>
      </c>
      <c r="J10" s="393">
        <v>128808</v>
      </c>
      <c r="K10" s="393">
        <v>128334</v>
      </c>
      <c r="L10" s="393">
        <v>128026</v>
      </c>
      <c r="M10" s="393">
        <v>127474</v>
      </c>
      <c r="N10" s="378"/>
      <c r="O10" s="367"/>
    </row>
    <row r="11" spans="1:15" ht="11.25" customHeight="1" x14ac:dyDescent="0.2">
      <c r="A11" s="367"/>
      <c r="B11" s="377"/>
      <c r="C11" s="77"/>
      <c r="D11" s="392" t="s">
        <v>71</v>
      </c>
      <c r="E11" s="393">
        <v>118479</v>
      </c>
      <c r="F11" s="393">
        <v>117961</v>
      </c>
      <c r="G11" s="393">
        <v>117430</v>
      </c>
      <c r="H11" s="393">
        <v>117121</v>
      </c>
      <c r="I11" s="393">
        <v>116754</v>
      </c>
      <c r="J11" s="393">
        <v>116305</v>
      </c>
      <c r="K11" s="393">
        <v>115824</v>
      </c>
      <c r="L11" s="393">
        <v>115470</v>
      </c>
      <c r="M11" s="393">
        <v>114864</v>
      </c>
      <c r="N11" s="378"/>
      <c r="O11" s="367"/>
    </row>
    <row r="12" spans="1:15" ht="11.25" customHeight="1" x14ac:dyDescent="0.2">
      <c r="A12" s="367"/>
      <c r="B12" s="377"/>
      <c r="C12" s="77" t="s">
        <v>138</v>
      </c>
      <c r="D12" s="391"/>
      <c r="E12" s="65">
        <v>2023745</v>
      </c>
      <c r="F12" s="65">
        <v>2022894</v>
      </c>
      <c r="G12" s="65">
        <v>2023118</v>
      </c>
      <c r="H12" s="65">
        <v>2025234</v>
      </c>
      <c r="I12" s="65">
        <v>2026352</v>
      </c>
      <c r="J12" s="65">
        <v>2028882</v>
      </c>
      <c r="K12" s="65">
        <v>2030596</v>
      </c>
      <c r="L12" s="65">
        <v>2031986</v>
      </c>
      <c r="M12" s="65">
        <v>2031728</v>
      </c>
      <c r="N12" s="378"/>
      <c r="O12" s="367"/>
    </row>
    <row r="13" spans="1:15" ht="11.25" customHeight="1" x14ac:dyDescent="0.2">
      <c r="A13" s="367"/>
      <c r="B13" s="377"/>
      <c r="C13" s="77"/>
      <c r="D13" s="392" t="s">
        <v>72</v>
      </c>
      <c r="E13" s="393">
        <v>953407</v>
      </c>
      <c r="F13" s="393">
        <v>953057</v>
      </c>
      <c r="G13" s="393">
        <v>953516</v>
      </c>
      <c r="H13" s="393">
        <v>954615</v>
      </c>
      <c r="I13" s="393">
        <v>955222</v>
      </c>
      <c r="J13" s="393">
        <v>956436</v>
      </c>
      <c r="K13" s="393">
        <v>957146</v>
      </c>
      <c r="L13" s="393">
        <v>957682</v>
      </c>
      <c r="M13" s="393">
        <v>957496</v>
      </c>
      <c r="N13" s="378"/>
      <c r="O13" s="367"/>
    </row>
    <row r="14" spans="1:15" ht="11.25" customHeight="1" x14ac:dyDescent="0.2">
      <c r="A14" s="367"/>
      <c r="B14" s="377"/>
      <c r="C14" s="77"/>
      <c r="D14" s="392" t="s">
        <v>71</v>
      </c>
      <c r="E14" s="393">
        <v>1070338</v>
      </c>
      <c r="F14" s="393">
        <v>1069837</v>
      </c>
      <c r="G14" s="393">
        <v>1069602</v>
      </c>
      <c r="H14" s="393">
        <v>1070619</v>
      </c>
      <c r="I14" s="393">
        <v>1071130</v>
      </c>
      <c r="J14" s="393">
        <v>1072446</v>
      </c>
      <c r="K14" s="393">
        <v>1073450</v>
      </c>
      <c r="L14" s="393">
        <v>1074304</v>
      </c>
      <c r="M14" s="393">
        <v>1074232</v>
      </c>
      <c r="N14" s="378"/>
      <c r="O14" s="367"/>
    </row>
    <row r="15" spans="1:15" ht="11.25" customHeight="1" x14ac:dyDescent="0.2">
      <c r="A15" s="367"/>
      <c r="B15" s="377"/>
      <c r="C15" s="77" t="s">
        <v>139</v>
      </c>
      <c r="D15" s="391"/>
      <c r="E15" s="65">
        <v>719259</v>
      </c>
      <c r="F15" s="65">
        <v>719438</v>
      </c>
      <c r="G15" s="65">
        <v>717305</v>
      </c>
      <c r="H15" s="65">
        <v>718478</v>
      </c>
      <c r="I15" s="65">
        <v>719062</v>
      </c>
      <c r="J15" s="65">
        <v>720405</v>
      </c>
      <c r="K15" s="65">
        <v>721339</v>
      </c>
      <c r="L15" s="65">
        <v>720932</v>
      </c>
      <c r="M15" s="65">
        <v>714835</v>
      </c>
      <c r="N15" s="378"/>
      <c r="O15" s="367"/>
    </row>
    <row r="16" spans="1:15" ht="11.25" customHeight="1" x14ac:dyDescent="0.2">
      <c r="A16" s="367"/>
      <c r="B16" s="377"/>
      <c r="C16" s="77"/>
      <c r="D16" s="392" t="s">
        <v>72</v>
      </c>
      <c r="E16" s="393">
        <v>132797</v>
      </c>
      <c r="F16" s="393">
        <v>132955</v>
      </c>
      <c r="G16" s="393">
        <v>132156</v>
      </c>
      <c r="H16" s="393">
        <v>132694</v>
      </c>
      <c r="I16" s="393">
        <v>133014</v>
      </c>
      <c r="J16" s="393">
        <v>133512</v>
      </c>
      <c r="K16" s="393">
        <v>133695</v>
      </c>
      <c r="L16" s="393">
        <v>133784</v>
      </c>
      <c r="M16" s="393">
        <v>130977</v>
      </c>
      <c r="N16" s="378"/>
      <c r="O16" s="367"/>
    </row>
    <row r="17" spans="1:15" ht="11.25" customHeight="1" x14ac:dyDescent="0.2">
      <c r="A17" s="367"/>
      <c r="B17" s="377"/>
      <c r="C17" s="77"/>
      <c r="D17" s="392" t="s">
        <v>71</v>
      </c>
      <c r="E17" s="393">
        <v>586462</v>
      </c>
      <c r="F17" s="393">
        <v>586483</v>
      </c>
      <c r="G17" s="393">
        <v>585149</v>
      </c>
      <c r="H17" s="393">
        <v>585784</v>
      </c>
      <c r="I17" s="393">
        <v>586048</v>
      </c>
      <c r="J17" s="393">
        <v>586893</v>
      </c>
      <c r="K17" s="393">
        <v>587644</v>
      </c>
      <c r="L17" s="393">
        <v>587148</v>
      </c>
      <c r="M17" s="393">
        <v>583858</v>
      </c>
      <c r="N17" s="378"/>
      <c r="O17" s="367"/>
    </row>
    <row r="18" spans="1:15" ht="9.75" customHeight="1" x14ac:dyDescent="0.2">
      <c r="A18" s="367"/>
      <c r="B18" s="377"/>
      <c r="C18" s="1686" t="s">
        <v>687</v>
      </c>
      <c r="D18" s="1686"/>
      <c r="E18" s="1686"/>
      <c r="F18" s="1686"/>
      <c r="G18" s="1686"/>
      <c r="H18" s="1686"/>
      <c r="I18" s="1686"/>
      <c r="J18" s="1686"/>
      <c r="K18" s="1686"/>
      <c r="L18" s="1686"/>
      <c r="M18" s="1686"/>
      <c r="N18" s="378"/>
      <c r="O18" s="68"/>
    </row>
    <row r="19" spans="1:15" ht="9" customHeight="1" thickBot="1" x14ac:dyDescent="0.25">
      <c r="A19" s="367"/>
      <c r="B19" s="377"/>
      <c r="C19" s="636"/>
      <c r="D19" s="636"/>
      <c r="E19" s="636"/>
      <c r="F19" s="636"/>
      <c r="G19" s="636"/>
      <c r="H19" s="636"/>
      <c r="I19" s="636"/>
      <c r="J19" s="636"/>
      <c r="K19" s="636"/>
      <c r="L19" s="636"/>
      <c r="M19" s="636"/>
      <c r="N19" s="378"/>
      <c r="O19" s="68"/>
    </row>
    <row r="20" spans="1:15" ht="15" customHeight="1" thickBot="1" x14ac:dyDescent="0.25">
      <c r="A20" s="367"/>
      <c r="B20" s="377"/>
      <c r="C20" s="1667" t="s">
        <v>313</v>
      </c>
      <c r="D20" s="1668"/>
      <c r="E20" s="1668"/>
      <c r="F20" s="1668"/>
      <c r="G20" s="1668"/>
      <c r="H20" s="1668"/>
      <c r="I20" s="1668"/>
      <c r="J20" s="1668"/>
      <c r="K20" s="1668"/>
      <c r="L20" s="1668"/>
      <c r="M20" s="1669"/>
      <c r="N20" s="378"/>
      <c r="O20" s="367"/>
    </row>
    <row r="21" spans="1:15" ht="9.75" customHeight="1" x14ac:dyDescent="0.2">
      <c r="A21" s="367"/>
      <c r="B21" s="377"/>
      <c r="C21" s="69" t="s">
        <v>78</v>
      </c>
      <c r="D21" s="375"/>
      <c r="E21" s="394"/>
      <c r="F21" s="394"/>
      <c r="G21" s="394"/>
      <c r="H21" s="394"/>
      <c r="I21" s="394"/>
      <c r="J21" s="394"/>
      <c r="K21" s="394"/>
      <c r="L21" s="394"/>
      <c r="M21" s="394"/>
      <c r="N21" s="378"/>
      <c r="O21" s="367"/>
    </row>
    <row r="22" spans="1:15" ht="13.5" customHeight="1" x14ac:dyDescent="0.2">
      <c r="A22" s="367"/>
      <c r="B22" s="377"/>
      <c r="C22" s="1685" t="s">
        <v>140</v>
      </c>
      <c r="D22" s="1685"/>
      <c r="E22" s="372"/>
      <c r="F22" s="389"/>
      <c r="G22" s="389"/>
      <c r="H22" s="389"/>
      <c r="I22" s="389"/>
      <c r="J22" s="389"/>
      <c r="K22" s="389"/>
      <c r="L22" s="389"/>
      <c r="M22" s="389"/>
      <c r="N22" s="378"/>
      <c r="O22" s="367"/>
    </row>
    <row r="23" spans="1:15" s="381" customFormat="1" ht="11.25" customHeight="1" x14ac:dyDescent="0.2">
      <c r="A23" s="379"/>
      <c r="B23" s="380"/>
      <c r="C23" s="70" t="s">
        <v>141</v>
      </c>
      <c r="D23" s="511"/>
      <c r="E23" s="66">
        <v>1099085</v>
      </c>
      <c r="F23" s="66">
        <v>1106278</v>
      </c>
      <c r="G23" s="66">
        <v>1114113</v>
      </c>
      <c r="H23" s="66">
        <v>1119277</v>
      </c>
      <c r="I23" s="66">
        <v>1123170</v>
      </c>
      <c r="J23" s="66">
        <v>1127616</v>
      </c>
      <c r="K23" s="66">
        <v>1130795</v>
      </c>
      <c r="L23" s="66">
        <v>1129023</v>
      </c>
      <c r="M23" s="66">
        <v>1073324</v>
      </c>
      <c r="N23" s="378"/>
      <c r="O23" s="379"/>
    </row>
    <row r="24" spans="1:15" ht="11.25" customHeight="1" x14ac:dyDescent="0.2">
      <c r="A24" s="367"/>
      <c r="B24" s="377"/>
      <c r="C24" s="1687" t="s">
        <v>353</v>
      </c>
      <c r="D24" s="1687"/>
      <c r="E24" s="66">
        <v>80355</v>
      </c>
      <c r="F24" s="66">
        <v>81194</v>
      </c>
      <c r="G24" s="66">
        <v>81969</v>
      </c>
      <c r="H24" s="66">
        <v>82513</v>
      </c>
      <c r="I24" s="66">
        <v>83019</v>
      </c>
      <c r="J24" s="66">
        <v>82770</v>
      </c>
      <c r="K24" s="66">
        <v>83024</v>
      </c>
      <c r="L24" s="66">
        <v>83020</v>
      </c>
      <c r="M24" s="66">
        <v>82684</v>
      </c>
      <c r="N24" s="395"/>
      <c r="O24" s="367"/>
    </row>
    <row r="25" spans="1:15" ht="11.25" customHeight="1" x14ac:dyDescent="0.2">
      <c r="A25" s="367"/>
      <c r="B25" s="377"/>
      <c r="C25" s="1680" t="s">
        <v>142</v>
      </c>
      <c r="D25" s="1680"/>
      <c r="E25" s="66">
        <v>3895</v>
      </c>
      <c r="F25" s="66">
        <v>4152</v>
      </c>
      <c r="G25" s="66">
        <v>5491</v>
      </c>
      <c r="H25" s="66">
        <v>5479</v>
      </c>
      <c r="I25" s="66">
        <v>5755</v>
      </c>
      <c r="J25" s="66">
        <v>6612</v>
      </c>
      <c r="K25" s="66">
        <v>5431</v>
      </c>
      <c r="L25" s="66">
        <v>1686</v>
      </c>
      <c r="M25" s="66">
        <v>1717</v>
      </c>
      <c r="N25" s="378"/>
      <c r="O25" s="397"/>
    </row>
    <row r="26" spans="1:15" ht="11.25" customHeight="1" x14ac:dyDescent="0.2">
      <c r="A26" s="367"/>
      <c r="B26" s="377"/>
      <c r="C26" s="1687" t="s">
        <v>143</v>
      </c>
      <c r="D26" s="1687"/>
      <c r="E26" s="71">
        <v>13301</v>
      </c>
      <c r="F26" s="71">
        <v>13294</v>
      </c>
      <c r="G26" s="71">
        <v>13293</v>
      </c>
      <c r="H26" s="71">
        <v>13273</v>
      </c>
      <c r="I26" s="71">
        <v>13261</v>
      </c>
      <c r="J26" s="71">
        <v>13240</v>
      </c>
      <c r="K26" s="71">
        <v>13213</v>
      </c>
      <c r="L26" s="71">
        <v>13179</v>
      </c>
      <c r="M26" s="71">
        <v>13143</v>
      </c>
      <c r="N26" s="378"/>
      <c r="O26" s="367"/>
    </row>
    <row r="27" spans="1:15" ht="11.25" customHeight="1" x14ac:dyDescent="0.2">
      <c r="A27" s="367"/>
      <c r="B27" s="377"/>
      <c r="C27" s="1687" t="s">
        <v>354</v>
      </c>
      <c r="D27" s="1687"/>
      <c r="E27" s="66">
        <v>12487</v>
      </c>
      <c r="F27" s="66">
        <v>12495</v>
      </c>
      <c r="G27" s="66">
        <v>12489</v>
      </c>
      <c r="H27" s="66">
        <v>12499</v>
      </c>
      <c r="I27" s="66">
        <v>12484</v>
      </c>
      <c r="J27" s="66">
        <v>12459</v>
      </c>
      <c r="K27" s="66">
        <v>12394</v>
      </c>
      <c r="L27" s="66">
        <v>12310</v>
      </c>
      <c r="M27" s="66">
        <v>12222</v>
      </c>
      <c r="N27" s="378"/>
      <c r="O27" s="367"/>
    </row>
    <row r="28" spans="1:15" s="402" customFormat="1" ht="9.75" customHeight="1" x14ac:dyDescent="0.2">
      <c r="A28" s="398"/>
      <c r="B28" s="399"/>
      <c r="C28" s="1686" t="s">
        <v>688</v>
      </c>
      <c r="D28" s="1686"/>
      <c r="E28" s="1686"/>
      <c r="F28" s="1686"/>
      <c r="G28" s="1686"/>
      <c r="H28" s="1686"/>
      <c r="I28" s="1686"/>
      <c r="J28" s="1686"/>
      <c r="K28" s="1686"/>
      <c r="L28" s="1686"/>
      <c r="M28" s="1686"/>
      <c r="N28" s="400"/>
      <c r="O28" s="401"/>
    </row>
    <row r="29" spans="1:15" ht="9" customHeight="1" thickBot="1" x14ac:dyDescent="0.25">
      <c r="A29" s="367"/>
      <c r="B29" s="377"/>
      <c r="C29" s="377"/>
      <c r="D29" s="377"/>
      <c r="E29" s="374"/>
      <c r="F29" s="374"/>
      <c r="G29" s="374"/>
      <c r="H29" s="374"/>
      <c r="I29" s="374"/>
      <c r="J29" s="374"/>
      <c r="K29" s="375"/>
      <c r="L29" s="374"/>
      <c r="M29" s="375"/>
      <c r="N29" s="378"/>
      <c r="O29" s="403"/>
    </row>
    <row r="30" spans="1:15" ht="13.5" customHeight="1" thickBot="1" x14ac:dyDescent="0.25">
      <c r="A30" s="367"/>
      <c r="B30" s="377"/>
      <c r="C30" s="1667" t="s">
        <v>1</v>
      </c>
      <c r="D30" s="1668"/>
      <c r="E30" s="1668"/>
      <c r="F30" s="1668"/>
      <c r="G30" s="1668"/>
      <c r="H30" s="1668"/>
      <c r="I30" s="1668"/>
      <c r="J30" s="1668"/>
      <c r="K30" s="1668"/>
      <c r="L30" s="1668"/>
      <c r="M30" s="1669"/>
      <c r="N30" s="378"/>
      <c r="O30" s="367"/>
    </row>
    <row r="31" spans="1:15" ht="9.75" customHeight="1" x14ac:dyDescent="0.2">
      <c r="A31" s="367"/>
      <c r="B31" s="377"/>
      <c r="C31" s="69" t="s">
        <v>78</v>
      </c>
      <c r="D31" s="375"/>
      <c r="E31" s="404"/>
      <c r="F31" s="404"/>
      <c r="G31" s="404"/>
      <c r="H31" s="404"/>
      <c r="I31" s="404"/>
      <c r="J31" s="404"/>
      <c r="K31" s="404"/>
      <c r="L31" s="404"/>
      <c r="M31" s="404"/>
      <c r="N31" s="378"/>
      <c r="O31" s="367"/>
    </row>
    <row r="32" spans="1:15" s="409" customFormat="1" ht="13.5" customHeight="1" x14ac:dyDescent="0.2">
      <c r="A32" s="405"/>
      <c r="B32" s="406"/>
      <c r="C32" s="1688" t="s">
        <v>333</v>
      </c>
      <c r="D32" s="1688"/>
      <c r="E32" s="407">
        <v>262148</v>
      </c>
      <c r="F32" s="407">
        <v>257228</v>
      </c>
      <c r="G32" s="407">
        <v>251016</v>
      </c>
      <c r="H32" s="407">
        <v>243321</v>
      </c>
      <c r="I32" s="407">
        <v>233879</v>
      </c>
      <c r="J32" s="407">
        <v>221673</v>
      </c>
      <c r="K32" s="407">
        <v>219172</v>
      </c>
      <c r="L32" s="407">
        <v>216079</v>
      </c>
      <c r="M32" s="407">
        <v>221448</v>
      </c>
      <c r="N32" s="408"/>
      <c r="O32" s="405"/>
    </row>
    <row r="33" spans="1:15" s="409" customFormat="1" ht="15" customHeight="1" x14ac:dyDescent="0.2">
      <c r="A33" s="405"/>
      <c r="B33" s="406"/>
      <c r="C33" s="637" t="s">
        <v>332</v>
      </c>
      <c r="D33" s="637"/>
      <c r="E33" s="66"/>
      <c r="F33" s="66"/>
      <c r="G33" s="66"/>
      <c r="H33" s="66"/>
      <c r="I33" s="66"/>
      <c r="J33" s="66"/>
      <c r="K33" s="66"/>
      <c r="L33" s="66"/>
      <c r="M33" s="66"/>
      <c r="N33" s="408"/>
      <c r="O33" s="405"/>
    </row>
    <row r="34" spans="1:15" s="381" customFormat="1" ht="12.75" customHeight="1" x14ac:dyDescent="0.2">
      <c r="A34" s="379"/>
      <c r="B34" s="380"/>
      <c r="C34" s="1689" t="s">
        <v>144</v>
      </c>
      <c r="D34" s="1689"/>
      <c r="E34" s="66">
        <v>206097</v>
      </c>
      <c r="F34" s="66">
        <v>200693</v>
      </c>
      <c r="G34" s="66">
        <v>194972</v>
      </c>
      <c r="H34" s="66">
        <v>189019</v>
      </c>
      <c r="I34" s="66">
        <v>182548</v>
      </c>
      <c r="J34" s="66">
        <v>173279</v>
      </c>
      <c r="K34" s="66">
        <v>172183</v>
      </c>
      <c r="L34" s="66">
        <v>170809</v>
      </c>
      <c r="M34" s="66">
        <v>176833</v>
      </c>
      <c r="N34" s="410"/>
      <c r="O34" s="379"/>
    </row>
    <row r="35" spans="1:15" s="381" customFormat="1" ht="23.25" customHeight="1" x14ac:dyDescent="0.2">
      <c r="A35" s="379"/>
      <c r="B35" s="380"/>
      <c r="C35" s="1689" t="s">
        <v>145</v>
      </c>
      <c r="D35" s="1689"/>
      <c r="E35" s="66">
        <v>13573</v>
      </c>
      <c r="F35" s="66">
        <v>14087</v>
      </c>
      <c r="G35" s="66">
        <v>13772</v>
      </c>
      <c r="H35" s="66">
        <v>12417</v>
      </c>
      <c r="I35" s="66">
        <v>10874</v>
      </c>
      <c r="J35" s="66">
        <v>9379</v>
      </c>
      <c r="K35" s="66">
        <v>9048</v>
      </c>
      <c r="L35" s="66">
        <v>8802</v>
      </c>
      <c r="M35" s="66">
        <v>8958</v>
      </c>
      <c r="N35" s="410"/>
      <c r="O35" s="379"/>
    </row>
    <row r="36" spans="1:15" s="381" customFormat="1" ht="21.75" customHeight="1" x14ac:dyDescent="0.2">
      <c r="A36" s="379"/>
      <c r="B36" s="380"/>
      <c r="C36" s="1689" t="s">
        <v>147</v>
      </c>
      <c r="D36" s="1689"/>
      <c r="E36" s="66">
        <v>42451</v>
      </c>
      <c r="F36" s="66">
        <v>42420</v>
      </c>
      <c r="G36" s="66">
        <v>42244</v>
      </c>
      <c r="H36" s="66">
        <v>41859</v>
      </c>
      <c r="I36" s="66">
        <v>40425</v>
      </c>
      <c r="J36" s="66">
        <v>38985</v>
      </c>
      <c r="K36" s="66">
        <v>37902</v>
      </c>
      <c r="L36" s="66">
        <v>36431</v>
      </c>
      <c r="M36" s="66">
        <v>35619</v>
      </c>
      <c r="N36" s="410"/>
      <c r="O36" s="379"/>
    </row>
    <row r="37" spans="1:15" s="381" customFormat="1" ht="20.25" customHeight="1" x14ac:dyDescent="0.2">
      <c r="A37" s="379"/>
      <c r="B37" s="380"/>
      <c r="C37" s="1689" t="s">
        <v>148</v>
      </c>
      <c r="D37" s="1689"/>
      <c r="E37" s="66">
        <v>27</v>
      </c>
      <c r="F37" s="66">
        <v>28</v>
      </c>
      <c r="G37" s="66">
        <v>28</v>
      </c>
      <c r="H37" s="66">
        <v>26</v>
      </c>
      <c r="I37" s="66">
        <v>32</v>
      </c>
      <c r="J37" s="66">
        <v>30</v>
      </c>
      <c r="K37" s="66">
        <v>39</v>
      </c>
      <c r="L37" s="66">
        <v>37</v>
      </c>
      <c r="M37" s="66">
        <v>38</v>
      </c>
      <c r="N37" s="410"/>
      <c r="O37" s="379"/>
    </row>
    <row r="38" spans="1:15" ht="15" customHeight="1" x14ac:dyDescent="0.2">
      <c r="A38" s="367"/>
      <c r="B38" s="377"/>
      <c r="C38" s="1688" t="s">
        <v>346</v>
      </c>
      <c r="D38" s="1688"/>
      <c r="E38" s="407"/>
      <c r="F38" s="407"/>
      <c r="G38" s="407"/>
      <c r="H38" s="407"/>
      <c r="I38" s="407"/>
      <c r="J38" s="407"/>
      <c r="K38" s="407"/>
      <c r="L38" s="407"/>
      <c r="M38" s="407"/>
      <c r="N38" s="378"/>
      <c r="O38" s="367"/>
    </row>
    <row r="39" spans="1:15" ht="10.5" customHeight="1" x14ac:dyDescent="0.2">
      <c r="A39" s="367"/>
      <c r="B39" s="377"/>
      <c r="C39" s="77" t="s">
        <v>62</v>
      </c>
      <c r="D39" s="123"/>
      <c r="E39" s="411">
        <v>15122</v>
      </c>
      <c r="F39" s="411">
        <v>14725</v>
      </c>
      <c r="G39" s="411">
        <v>14495</v>
      </c>
      <c r="H39" s="411">
        <v>14593</v>
      </c>
      <c r="I39" s="411">
        <v>14014</v>
      </c>
      <c r="J39" s="411">
        <v>13658</v>
      </c>
      <c r="K39" s="411">
        <v>13420</v>
      </c>
      <c r="L39" s="411">
        <v>13008</v>
      </c>
      <c r="M39" s="411">
        <v>13621</v>
      </c>
      <c r="N39" s="378"/>
      <c r="O39" s="367">
        <v>24716</v>
      </c>
    </row>
    <row r="40" spans="1:15" ht="10.5" customHeight="1" x14ac:dyDescent="0.2">
      <c r="A40" s="367"/>
      <c r="B40" s="377"/>
      <c r="C40" s="77" t="s">
        <v>55</v>
      </c>
      <c r="D40" s="123"/>
      <c r="E40" s="411">
        <v>3806</v>
      </c>
      <c r="F40" s="411">
        <v>3816</v>
      </c>
      <c r="G40" s="411">
        <v>3830</v>
      </c>
      <c r="H40" s="411">
        <v>3767</v>
      </c>
      <c r="I40" s="411">
        <v>3458</v>
      </c>
      <c r="J40" s="411">
        <v>3141</v>
      </c>
      <c r="K40" s="411">
        <v>2992</v>
      </c>
      <c r="L40" s="411">
        <v>3023</v>
      </c>
      <c r="M40" s="411">
        <v>3080</v>
      </c>
      <c r="N40" s="378"/>
      <c r="O40" s="367">
        <v>5505</v>
      </c>
    </row>
    <row r="41" spans="1:15" ht="10.5" customHeight="1" x14ac:dyDescent="0.2">
      <c r="A41" s="367"/>
      <c r="B41" s="377"/>
      <c r="C41" s="77" t="s">
        <v>64</v>
      </c>
      <c r="D41" s="123"/>
      <c r="E41" s="411">
        <v>20131</v>
      </c>
      <c r="F41" s="411">
        <v>19457</v>
      </c>
      <c r="G41" s="411">
        <v>19089</v>
      </c>
      <c r="H41" s="411">
        <v>18663</v>
      </c>
      <c r="I41" s="411">
        <v>18077</v>
      </c>
      <c r="J41" s="411">
        <v>17392</v>
      </c>
      <c r="K41" s="411">
        <v>17057</v>
      </c>
      <c r="L41" s="411">
        <v>17159</v>
      </c>
      <c r="M41" s="411">
        <v>18025</v>
      </c>
      <c r="N41" s="378"/>
      <c r="O41" s="367">
        <v>35834</v>
      </c>
    </row>
    <row r="42" spans="1:15" ht="10.5" customHeight="1" x14ac:dyDescent="0.2">
      <c r="A42" s="367"/>
      <c r="B42" s="377"/>
      <c r="C42" s="77" t="s">
        <v>66</v>
      </c>
      <c r="D42" s="123"/>
      <c r="E42" s="411">
        <v>2329</v>
      </c>
      <c r="F42" s="411">
        <v>2293</v>
      </c>
      <c r="G42" s="411">
        <v>2309</v>
      </c>
      <c r="H42" s="411">
        <v>2244</v>
      </c>
      <c r="I42" s="411">
        <v>2212</v>
      </c>
      <c r="J42" s="411">
        <v>2026</v>
      </c>
      <c r="K42" s="411">
        <v>2048</v>
      </c>
      <c r="L42" s="411">
        <v>2028</v>
      </c>
      <c r="M42" s="411">
        <v>2121</v>
      </c>
      <c r="N42" s="378"/>
      <c r="O42" s="367">
        <v>3304</v>
      </c>
    </row>
    <row r="43" spans="1:15" ht="10.5" customHeight="1" x14ac:dyDescent="0.2">
      <c r="A43" s="367"/>
      <c r="B43" s="377"/>
      <c r="C43" s="77" t="s">
        <v>75</v>
      </c>
      <c r="D43" s="123"/>
      <c r="E43" s="411">
        <v>3937</v>
      </c>
      <c r="F43" s="411">
        <v>3848</v>
      </c>
      <c r="G43" s="411">
        <v>3752</v>
      </c>
      <c r="H43" s="411">
        <v>3678</v>
      </c>
      <c r="I43" s="411">
        <v>3618</v>
      </c>
      <c r="J43" s="411">
        <v>3411</v>
      </c>
      <c r="K43" s="411">
        <v>3355</v>
      </c>
      <c r="L43" s="411">
        <v>3387</v>
      </c>
      <c r="M43" s="411">
        <v>3390</v>
      </c>
      <c r="N43" s="378"/>
      <c r="O43" s="367">
        <v>6334</v>
      </c>
    </row>
    <row r="44" spans="1:15" ht="10.5" customHeight="1" x14ac:dyDescent="0.2">
      <c r="A44" s="367"/>
      <c r="B44" s="377"/>
      <c r="C44" s="77" t="s">
        <v>61</v>
      </c>
      <c r="D44" s="123"/>
      <c r="E44" s="411">
        <v>8399</v>
      </c>
      <c r="F44" s="411">
        <v>8355</v>
      </c>
      <c r="G44" s="411">
        <v>8103</v>
      </c>
      <c r="H44" s="411">
        <v>7983</v>
      </c>
      <c r="I44" s="411">
        <v>7874</v>
      </c>
      <c r="J44" s="411">
        <v>7399</v>
      </c>
      <c r="K44" s="411">
        <v>7367</v>
      </c>
      <c r="L44" s="411">
        <v>7313</v>
      </c>
      <c r="M44" s="411">
        <v>7509</v>
      </c>
      <c r="N44" s="378"/>
      <c r="O44" s="367">
        <v>14052</v>
      </c>
    </row>
    <row r="45" spans="1:15" ht="10.5" customHeight="1" x14ac:dyDescent="0.2">
      <c r="A45" s="367"/>
      <c r="B45" s="377"/>
      <c r="C45" s="77" t="s">
        <v>56</v>
      </c>
      <c r="D45" s="123"/>
      <c r="E45" s="411">
        <v>3784</v>
      </c>
      <c r="F45" s="411">
        <v>3578</v>
      </c>
      <c r="G45" s="411">
        <v>3574</v>
      </c>
      <c r="H45" s="411">
        <v>3727</v>
      </c>
      <c r="I45" s="411">
        <v>3573</v>
      </c>
      <c r="J45" s="411">
        <v>3189</v>
      </c>
      <c r="K45" s="411">
        <v>3083</v>
      </c>
      <c r="L45" s="411">
        <v>3239</v>
      </c>
      <c r="M45" s="411">
        <v>3310</v>
      </c>
      <c r="N45" s="378"/>
      <c r="O45" s="367">
        <v>5973</v>
      </c>
    </row>
    <row r="46" spans="1:15" ht="10.5" customHeight="1" x14ac:dyDescent="0.2">
      <c r="A46" s="367"/>
      <c r="B46" s="377"/>
      <c r="C46" s="77" t="s">
        <v>74</v>
      </c>
      <c r="D46" s="123"/>
      <c r="E46" s="411">
        <v>18569</v>
      </c>
      <c r="F46" s="411">
        <v>18854</v>
      </c>
      <c r="G46" s="411">
        <v>17449</v>
      </c>
      <c r="H46" s="411">
        <v>13012</v>
      </c>
      <c r="I46" s="411">
        <v>10504</v>
      </c>
      <c r="J46" s="411">
        <v>8461</v>
      </c>
      <c r="K46" s="411">
        <v>7243</v>
      </c>
      <c r="L46" s="411">
        <v>6911</v>
      </c>
      <c r="M46" s="411">
        <v>7092</v>
      </c>
      <c r="N46" s="378"/>
      <c r="O46" s="367">
        <v>26102</v>
      </c>
    </row>
    <row r="47" spans="1:15" ht="10.5" customHeight="1" x14ac:dyDescent="0.2">
      <c r="A47" s="367"/>
      <c r="B47" s="377"/>
      <c r="C47" s="77" t="s">
        <v>76</v>
      </c>
      <c r="D47" s="123"/>
      <c r="E47" s="411">
        <v>2975</v>
      </c>
      <c r="F47" s="411">
        <v>2921</v>
      </c>
      <c r="G47" s="411">
        <v>2818</v>
      </c>
      <c r="H47" s="411">
        <v>2695</v>
      </c>
      <c r="I47" s="411">
        <v>2618</v>
      </c>
      <c r="J47" s="411">
        <v>2440</v>
      </c>
      <c r="K47" s="411">
        <v>2409</v>
      </c>
      <c r="L47" s="411">
        <v>2368</v>
      </c>
      <c r="M47" s="411">
        <v>2441</v>
      </c>
      <c r="N47" s="378"/>
      <c r="O47" s="367">
        <v>4393</v>
      </c>
    </row>
    <row r="48" spans="1:15" ht="10.5" customHeight="1" x14ac:dyDescent="0.2">
      <c r="A48" s="367"/>
      <c r="B48" s="377"/>
      <c r="C48" s="77" t="s">
        <v>60</v>
      </c>
      <c r="D48" s="123"/>
      <c r="E48" s="411">
        <v>9241</v>
      </c>
      <c r="F48" s="411">
        <v>8721</v>
      </c>
      <c r="G48" s="411">
        <v>8435</v>
      </c>
      <c r="H48" s="411">
        <v>8302</v>
      </c>
      <c r="I48" s="411">
        <v>7914</v>
      </c>
      <c r="J48" s="411">
        <v>7560</v>
      </c>
      <c r="K48" s="411">
        <v>7500</v>
      </c>
      <c r="L48" s="411">
        <v>7574</v>
      </c>
      <c r="M48" s="411">
        <v>7805</v>
      </c>
      <c r="N48" s="378"/>
      <c r="O48" s="367">
        <v>16923</v>
      </c>
    </row>
    <row r="49" spans="1:15" ht="10.5" customHeight="1" x14ac:dyDescent="0.2">
      <c r="A49" s="367"/>
      <c r="B49" s="377"/>
      <c r="C49" s="77" t="s">
        <v>59</v>
      </c>
      <c r="D49" s="123"/>
      <c r="E49" s="411">
        <v>50710</v>
      </c>
      <c r="F49" s="411">
        <v>50378</v>
      </c>
      <c r="G49" s="411">
        <v>49458</v>
      </c>
      <c r="H49" s="411">
        <v>48890</v>
      </c>
      <c r="I49" s="411">
        <v>47588</v>
      </c>
      <c r="J49" s="411">
        <v>46143</v>
      </c>
      <c r="K49" s="411">
        <v>45703</v>
      </c>
      <c r="L49" s="411">
        <v>44531</v>
      </c>
      <c r="M49" s="411">
        <v>44946</v>
      </c>
      <c r="N49" s="378"/>
      <c r="O49" s="367">
        <v>81201</v>
      </c>
    </row>
    <row r="50" spans="1:15" ht="10.5" customHeight="1" x14ac:dyDescent="0.2">
      <c r="A50" s="367"/>
      <c r="B50" s="377"/>
      <c r="C50" s="77" t="s">
        <v>57</v>
      </c>
      <c r="D50" s="123"/>
      <c r="E50" s="411">
        <v>3053</v>
      </c>
      <c r="F50" s="411">
        <v>2864</v>
      </c>
      <c r="G50" s="411">
        <v>2769</v>
      </c>
      <c r="H50" s="411">
        <v>2784</v>
      </c>
      <c r="I50" s="411">
        <v>2684</v>
      </c>
      <c r="J50" s="411">
        <v>2448</v>
      </c>
      <c r="K50" s="411">
        <v>2310</v>
      </c>
      <c r="L50" s="411">
        <v>2303</v>
      </c>
      <c r="M50" s="411">
        <v>2463</v>
      </c>
      <c r="N50" s="378"/>
      <c r="O50" s="367">
        <v>4403</v>
      </c>
    </row>
    <row r="51" spans="1:15" ht="10.5" customHeight="1" x14ac:dyDescent="0.2">
      <c r="A51" s="367"/>
      <c r="B51" s="377"/>
      <c r="C51" s="77" t="s">
        <v>63</v>
      </c>
      <c r="D51" s="123"/>
      <c r="E51" s="411">
        <v>54684</v>
      </c>
      <c r="F51" s="411">
        <v>53014</v>
      </c>
      <c r="G51" s="411">
        <v>51750</v>
      </c>
      <c r="H51" s="411">
        <v>51147</v>
      </c>
      <c r="I51" s="411">
        <v>49711</v>
      </c>
      <c r="J51" s="411">
        <v>47518</v>
      </c>
      <c r="K51" s="411">
        <v>48367</v>
      </c>
      <c r="L51" s="411">
        <v>47986</v>
      </c>
      <c r="M51" s="411">
        <v>48846</v>
      </c>
      <c r="N51" s="378"/>
      <c r="O51" s="367">
        <v>88638</v>
      </c>
    </row>
    <row r="52" spans="1:15" ht="10.5" customHeight="1" x14ac:dyDescent="0.2">
      <c r="A52" s="367"/>
      <c r="B52" s="377"/>
      <c r="C52" s="77" t="s">
        <v>79</v>
      </c>
      <c r="D52" s="123"/>
      <c r="E52" s="411">
        <v>10822</v>
      </c>
      <c r="F52" s="411">
        <v>10596</v>
      </c>
      <c r="G52" s="411">
        <v>10238</v>
      </c>
      <c r="H52" s="411">
        <v>9928</v>
      </c>
      <c r="I52" s="411">
        <v>9244</v>
      </c>
      <c r="J52" s="411">
        <v>8635</v>
      </c>
      <c r="K52" s="411">
        <v>8310</v>
      </c>
      <c r="L52" s="411">
        <v>8325</v>
      </c>
      <c r="M52" s="411">
        <v>8566</v>
      </c>
      <c r="N52" s="378"/>
      <c r="O52" s="367">
        <v>18640</v>
      </c>
    </row>
    <row r="53" spans="1:15" ht="10.5" customHeight="1" x14ac:dyDescent="0.2">
      <c r="A53" s="367"/>
      <c r="B53" s="377"/>
      <c r="C53" s="77" t="s">
        <v>58</v>
      </c>
      <c r="D53" s="123"/>
      <c r="E53" s="411">
        <v>22050</v>
      </c>
      <c r="F53" s="411">
        <v>21439</v>
      </c>
      <c r="G53" s="411">
        <v>21277</v>
      </c>
      <c r="H53" s="411">
        <v>20945</v>
      </c>
      <c r="I53" s="411">
        <v>20433</v>
      </c>
      <c r="J53" s="411">
        <v>19562</v>
      </c>
      <c r="K53" s="411">
        <v>19358</v>
      </c>
      <c r="L53" s="411">
        <v>18798</v>
      </c>
      <c r="M53" s="411">
        <v>19415</v>
      </c>
      <c r="N53" s="378"/>
      <c r="O53" s="367">
        <v>35533</v>
      </c>
    </row>
    <row r="54" spans="1:15" ht="10.5" customHeight="1" x14ac:dyDescent="0.2">
      <c r="A54" s="367"/>
      <c r="B54" s="377"/>
      <c r="C54" s="77" t="s">
        <v>65</v>
      </c>
      <c r="D54" s="123"/>
      <c r="E54" s="411">
        <v>4426</v>
      </c>
      <c r="F54" s="411">
        <v>4336</v>
      </c>
      <c r="G54" s="411">
        <v>4195</v>
      </c>
      <c r="H54" s="411">
        <v>4132</v>
      </c>
      <c r="I54" s="411">
        <v>3966</v>
      </c>
      <c r="J54" s="411">
        <v>3742</v>
      </c>
      <c r="K54" s="411">
        <v>3687</v>
      </c>
      <c r="L54" s="411">
        <v>3672</v>
      </c>
      <c r="M54" s="411">
        <v>3706</v>
      </c>
      <c r="N54" s="378"/>
      <c r="O54" s="367">
        <v>6979</v>
      </c>
    </row>
    <row r="55" spans="1:15" ht="10.5" customHeight="1" x14ac:dyDescent="0.2">
      <c r="A55" s="367"/>
      <c r="B55" s="377"/>
      <c r="C55" s="77" t="s">
        <v>67</v>
      </c>
      <c r="D55" s="123"/>
      <c r="E55" s="411">
        <v>3904</v>
      </c>
      <c r="F55" s="411">
        <v>3924</v>
      </c>
      <c r="G55" s="411">
        <v>3856</v>
      </c>
      <c r="H55" s="411">
        <v>3744</v>
      </c>
      <c r="I55" s="411">
        <v>3593</v>
      </c>
      <c r="J55" s="411">
        <v>3398</v>
      </c>
      <c r="K55" s="411">
        <v>3372</v>
      </c>
      <c r="L55" s="411">
        <v>3383</v>
      </c>
      <c r="M55" s="411">
        <v>3565</v>
      </c>
      <c r="N55" s="378"/>
      <c r="O55" s="367">
        <v>5622</v>
      </c>
    </row>
    <row r="56" spans="1:15" ht="10.5" customHeight="1" x14ac:dyDescent="0.2">
      <c r="A56" s="367"/>
      <c r="B56" s="377"/>
      <c r="C56" s="77" t="s">
        <v>77</v>
      </c>
      <c r="D56" s="123"/>
      <c r="E56" s="411">
        <v>8318</v>
      </c>
      <c r="F56" s="411">
        <v>8169</v>
      </c>
      <c r="G56" s="411">
        <v>7844</v>
      </c>
      <c r="H56" s="411">
        <v>7612</v>
      </c>
      <c r="I56" s="411">
        <v>7396</v>
      </c>
      <c r="J56" s="411">
        <v>6918</v>
      </c>
      <c r="K56" s="411">
        <v>6723</v>
      </c>
      <c r="L56" s="411">
        <v>6789</v>
      </c>
      <c r="M56" s="411">
        <v>7037</v>
      </c>
      <c r="N56" s="378"/>
      <c r="O56" s="367">
        <v>12225</v>
      </c>
    </row>
    <row r="57" spans="1:15" ht="10.5" customHeight="1" x14ac:dyDescent="0.2">
      <c r="A57" s="367"/>
      <c r="B57" s="377"/>
      <c r="C57" s="77" t="s">
        <v>131</v>
      </c>
      <c r="D57" s="123"/>
      <c r="E57" s="411">
        <v>6977</v>
      </c>
      <c r="F57" s="411">
        <v>6925</v>
      </c>
      <c r="G57" s="411">
        <v>6743</v>
      </c>
      <c r="H57" s="411">
        <v>6716</v>
      </c>
      <c r="I57" s="411">
        <v>7024</v>
      </c>
      <c r="J57" s="411">
        <v>6809</v>
      </c>
      <c r="K57" s="411">
        <v>6984</v>
      </c>
      <c r="L57" s="411">
        <v>6778</v>
      </c>
      <c r="M57" s="411">
        <v>6723</v>
      </c>
      <c r="N57" s="378"/>
      <c r="O57" s="367">
        <v>8291</v>
      </c>
    </row>
    <row r="58" spans="1:15" ht="10.5" customHeight="1" x14ac:dyDescent="0.2">
      <c r="A58" s="367"/>
      <c r="B58" s="377"/>
      <c r="C58" s="77" t="s">
        <v>132</v>
      </c>
      <c r="D58" s="123"/>
      <c r="E58" s="411">
        <v>7750</v>
      </c>
      <c r="F58" s="411">
        <v>7930</v>
      </c>
      <c r="G58" s="411">
        <v>7853</v>
      </c>
      <c r="H58" s="411">
        <v>7608</v>
      </c>
      <c r="I58" s="411">
        <v>7348</v>
      </c>
      <c r="J58" s="411">
        <v>7024</v>
      </c>
      <c r="K58" s="411">
        <v>6902</v>
      </c>
      <c r="L58" s="411">
        <v>6756</v>
      </c>
      <c r="M58" s="411">
        <v>6884</v>
      </c>
      <c r="N58" s="378"/>
      <c r="O58" s="367">
        <v>12043</v>
      </c>
    </row>
    <row r="59" spans="1:15" s="409" customFormat="1" ht="15" customHeight="1" x14ac:dyDescent="0.2">
      <c r="A59" s="405"/>
      <c r="B59" s="406"/>
      <c r="C59" s="637" t="s">
        <v>149</v>
      </c>
      <c r="D59" s="637"/>
      <c r="E59" s="407"/>
      <c r="F59" s="407"/>
      <c r="G59" s="407"/>
      <c r="H59" s="407"/>
      <c r="I59" s="407"/>
      <c r="J59" s="407"/>
      <c r="K59" s="407"/>
      <c r="L59" s="407"/>
      <c r="M59" s="407"/>
      <c r="N59" s="408"/>
      <c r="O59" s="405"/>
    </row>
    <row r="60" spans="1:15" s="381" customFormat="1" ht="13.5" customHeight="1" x14ac:dyDescent="0.2">
      <c r="A60" s="379"/>
      <c r="B60" s="380"/>
      <c r="C60" s="1689" t="s">
        <v>150</v>
      </c>
      <c r="D60" s="1689"/>
      <c r="E60" s="412">
        <v>447.39</v>
      </c>
      <c r="F60" s="412">
        <v>455.86</v>
      </c>
      <c r="G60" s="412">
        <v>455.34</v>
      </c>
      <c r="H60" s="412">
        <v>450.47</v>
      </c>
      <c r="I60" s="412">
        <v>449.15</v>
      </c>
      <c r="J60" s="412">
        <v>458.62</v>
      </c>
      <c r="K60" s="412">
        <v>452.61</v>
      </c>
      <c r="L60" s="412">
        <v>457.31</v>
      </c>
      <c r="M60" s="412">
        <v>460.48</v>
      </c>
      <c r="N60" s="410"/>
      <c r="O60" s="379">
        <v>491.25</v>
      </c>
    </row>
    <row r="61" spans="1:15" ht="9.75" customHeight="1" x14ac:dyDescent="0.2">
      <c r="A61" s="367"/>
      <c r="B61" s="377"/>
      <c r="C61" s="1686" t="s">
        <v>686</v>
      </c>
      <c r="D61" s="1686"/>
      <c r="E61" s="1686"/>
      <c r="F61" s="1686"/>
      <c r="G61" s="1686"/>
      <c r="H61" s="1686"/>
      <c r="I61" s="1686"/>
      <c r="J61" s="1686"/>
      <c r="K61" s="1686"/>
      <c r="L61" s="1686"/>
      <c r="M61" s="1686"/>
      <c r="N61" s="378"/>
      <c r="O61" s="367"/>
    </row>
    <row r="62" spans="1:15" ht="9" customHeight="1" thickBot="1" x14ac:dyDescent="0.25">
      <c r="A62" s="367"/>
      <c r="B62" s="377"/>
      <c r="C62" s="325"/>
      <c r="D62" s="325"/>
      <c r="E62" s="325"/>
      <c r="F62" s="325"/>
      <c r="G62" s="325"/>
      <c r="H62" s="325"/>
      <c r="I62" s="325"/>
      <c r="J62" s="325"/>
      <c r="K62" s="325"/>
      <c r="L62" s="325"/>
      <c r="M62" s="325"/>
      <c r="N62" s="378"/>
      <c r="O62" s="367"/>
    </row>
    <row r="63" spans="1:15" ht="13.5" customHeight="1" thickBot="1" x14ac:dyDescent="0.25">
      <c r="A63" s="367"/>
      <c r="B63" s="377"/>
      <c r="C63" s="1667" t="s">
        <v>22</v>
      </c>
      <c r="D63" s="1668"/>
      <c r="E63" s="1668"/>
      <c r="F63" s="1668"/>
      <c r="G63" s="1668"/>
      <c r="H63" s="1668"/>
      <c r="I63" s="1668"/>
      <c r="J63" s="1668"/>
      <c r="K63" s="1668"/>
      <c r="L63" s="1668"/>
      <c r="M63" s="1669"/>
      <c r="N63" s="378"/>
      <c r="O63" s="367"/>
    </row>
    <row r="64" spans="1:15" ht="9.75" customHeight="1" x14ac:dyDescent="0.2">
      <c r="A64" s="367"/>
      <c r="B64" s="377"/>
      <c r="C64" s="72" t="s">
        <v>78</v>
      </c>
      <c r="D64" s="396"/>
      <c r="E64" s="414"/>
      <c r="F64" s="414"/>
      <c r="G64" s="414"/>
      <c r="H64" s="414"/>
      <c r="I64" s="414"/>
      <c r="J64" s="414"/>
      <c r="K64" s="414"/>
      <c r="L64" s="414"/>
      <c r="M64" s="414"/>
      <c r="N64" s="378"/>
      <c r="O64" s="367"/>
    </row>
    <row r="65" spans="1:15" ht="13.5" customHeight="1" x14ac:dyDescent="0.2">
      <c r="A65" s="367"/>
      <c r="B65" s="377"/>
      <c r="C65" s="1685" t="s">
        <v>146</v>
      </c>
      <c r="D65" s="1685"/>
      <c r="E65" s="407">
        <f t="shared" ref="E65:L65" si="0">+E66+E67</f>
        <v>95338</v>
      </c>
      <c r="F65" s="407">
        <f t="shared" si="0"/>
        <v>123675</v>
      </c>
      <c r="G65" s="407">
        <f t="shared" si="0"/>
        <v>113980</v>
      </c>
      <c r="H65" s="407">
        <f t="shared" si="0"/>
        <v>130475</v>
      </c>
      <c r="I65" s="407">
        <f t="shared" si="0"/>
        <v>111875</v>
      </c>
      <c r="J65" s="407">
        <f t="shared" si="0"/>
        <v>111636</v>
      </c>
      <c r="K65" s="407">
        <f t="shared" si="0"/>
        <v>123562</v>
      </c>
      <c r="L65" s="407">
        <f t="shared" si="0"/>
        <v>107950</v>
      </c>
      <c r="M65" s="407">
        <f t="shared" ref="M65" si="1">+M66+M67</f>
        <v>114795</v>
      </c>
      <c r="N65" s="378"/>
      <c r="O65" s="367"/>
    </row>
    <row r="66" spans="1:15" ht="11.25" customHeight="1" x14ac:dyDescent="0.2">
      <c r="A66" s="367"/>
      <c r="B66" s="377"/>
      <c r="C66" s="77" t="s">
        <v>72</v>
      </c>
      <c r="D66" s="635"/>
      <c r="E66" s="411">
        <v>38053</v>
      </c>
      <c r="F66" s="411">
        <v>48146</v>
      </c>
      <c r="G66" s="411">
        <v>44835</v>
      </c>
      <c r="H66" s="411">
        <v>51345</v>
      </c>
      <c r="I66" s="411">
        <v>43860</v>
      </c>
      <c r="J66" s="411">
        <v>43625</v>
      </c>
      <c r="K66" s="411">
        <v>49125</v>
      </c>
      <c r="L66" s="411">
        <v>43204</v>
      </c>
      <c r="M66" s="411">
        <v>46375</v>
      </c>
      <c r="N66" s="378"/>
      <c r="O66" s="367"/>
    </row>
    <row r="67" spans="1:15" ht="11.25" customHeight="1" x14ac:dyDescent="0.2">
      <c r="A67" s="367"/>
      <c r="B67" s="377"/>
      <c r="C67" s="77" t="s">
        <v>71</v>
      </c>
      <c r="D67" s="635"/>
      <c r="E67" s="411">
        <v>57285</v>
      </c>
      <c r="F67" s="411">
        <v>75529</v>
      </c>
      <c r="G67" s="411">
        <v>69145</v>
      </c>
      <c r="H67" s="411">
        <v>79130</v>
      </c>
      <c r="I67" s="411">
        <v>68015</v>
      </c>
      <c r="J67" s="411">
        <v>68011</v>
      </c>
      <c r="K67" s="411">
        <v>74437</v>
      </c>
      <c r="L67" s="411">
        <v>64746</v>
      </c>
      <c r="M67" s="411">
        <v>68420</v>
      </c>
      <c r="N67" s="378"/>
      <c r="O67" s="367">
        <v>58328</v>
      </c>
    </row>
    <row r="68" spans="1:15" s="409" customFormat="1" ht="12" customHeight="1" x14ac:dyDescent="0.2">
      <c r="A68" s="405"/>
      <c r="B68" s="406"/>
      <c r="C68" s="1686" t="s">
        <v>686</v>
      </c>
      <c r="D68" s="1686"/>
      <c r="E68" s="1686"/>
      <c r="F68" s="1686"/>
      <c r="G68" s="1686"/>
      <c r="H68" s="1686"/>
      <c r="I68" s="1686"/>
      <c r="J68" s="1686"/>
      <c r="K68" s="1686"/>
      <c r="L68" s="1686"/>
      <c r="M68" s="1686"/>
      <c r="N68" s="378"/>
      <c r="O68" s="405"/>
    </row>
    <row r="69" spans="1:15" ht="13.5" customHeight="1" x14ac:dyDescent="0.2">
      <c r="A69" s="367"/>
      <c r="B69" s="377"/>
      <c r="C69" s="415" t="s">
        <v>438</v>
      </c>
      <c r="D69" s="73"/>
      <c r="E69" s="73"/>
      <c r="F69" s="73"/>
      <c r="G69" s="722" t="s">
        <v>135</v>
      </c>
      <c r="H69" s="73"/>
      <c r="I69" s="73"/>
      <c r="J69" s="73"/>
      <c r="K69" s="73"/>
      <c r="L69" s="73"/>
      <c r="M69" s="73"/>
      <c r="N69" s="378"/>
      <c r="O69" s="367"/>
    </row>
    <row r="70" spans="1:15" ht="9" customHeight="1" x14ac:dyDescent="0.2">
      <c r="A70" s="367"/>
      <c r="B70" s="377"/>
      <c r="C70" s="1690" t="s">
        <v>244</v>
      </c>
      <c r="D70" s="1690"/>
      <c r="E70" s="1690"/>
      <c r="F70" s="1690"/>
      <c r="G70" s="1690"/>
      <c r="H70" s="1690"/>
      <c r="I70" s="1690"/>
      <c r="J70" s="1690"/>
      <c r="K70" s="1690"/>
      <c r="L70" s="1690"/>
      <c r="M70" s="1690"/>
      <c r="N70" s="378"/>
      <c r="O70" s="367"/>
    </row>
    <row r="71" spans="1:15" ht="9" customHeight="1" x14ac:dyDescent="0.2">
      <c r="A71" s="367"/>
      <c r="B71" s="377"/>
      <c r="C71" s="747" t="s">
        <v>245</v>
      </c>
      <c r="D71" s="747"/>
      <c r="E71" s="747"/>
      <c r="F71" s="747"/>
      <c r="G71" s="747"/>
      <c r="H71" s="747"/>
      <c r="I71" s="747"/>
      <c r="K71" s="1690"/>
      <c r="L71" s="1690"/>
      <c r="M71" s="1690"/>
      <c r="N71" s="1691"/>
      <c r="O71" s="367"/>
    </row>
    <row r="72" spans="1:15" ht="13.5" customHeight="1" x14ac:dyDescent="0.2">
      <c r="A72" s="367"/>
      <c r="B72" s="377"/>
      <c r="C72" s="367"/>
      <c r="D72" s="367"/>
      <c r="E72" s="374"/>
      <c r="F72" s="374"/>
      <c r="G72" s="374"/>
      <c r="H72" s="374"/>
      <c r="I72" s="374"/>
      <c r="J72" s="374"/>
      <c r="K72" s="1556">
        <v>42644</v>
      </c>
      <c r="L72" s="1556"/>
      <c r="M72" s="1556"/>
      <c r="N72" s="417">
        <v>19</v>
      </c>
      <c r="O72" s="374"/>
    </row>
    <row r="73" spans="1:15" ht="13.5" customHeight="1" x14ac:dyDescent="0.2"/>
  </sheetData>
  <mergeCells count="30">
    <mergeCell ref="C63:M63"/>
    <mergeCell ref="C65:D65"/>
    <mergeCell ref="C70:M70"/>
    <mergeCell ref="K72:M72"/>
    <mergeCell ref="K71:N71"/>
    <mergeCell ref="C68:H68"/>
    <mergeCell ref="I68:M68"/>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E6:M6"/>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zoomScaleNormal="100" workbookViewId="0"/>
  </sheetViews>
  <sheetFormatPr defaultRowHeight="12.75" x14ac:dyDescent="0.2"/>
  <cols>
    <col min="1" max="1" width="0.85546875" style="372" customWidth="1"/>
    <col min="2" max="2" width="2.5703125" style="372" customWidth="1"/>
    <col min="3" max="3" width="0.7109375" style="372" customWidth="1"/>
    <col min="4" max="4" width="31.7109375" style="372" customWidth="1"/>
    <col min="5" max="7" width="4.7109375" style="609" customWidth="1"/>
    <col min="8" max="11" width="4.7109375" style="519" customWidth="1"/>
    <col min="12" max="13" width="4.7109375" style="609" customWidth="1"/>
    <col min="14" max="15" width="4.7109375" style="519" customWidth="1"/>
    <col min="16" max="17" width="4.7109375" style="609" customWidth="1"/>
    <col min="18" max="18" width="2.42578125" style="639" customWidth="1"/>
    <col min="19" max="19" width="0.85546875" style="372" customWidth="1"/>
    <col min="20" max="26" width="9.140625" style="397"/>
    <col min="27" max="16384" width="9.140625" style="372"/>
  </cols>
  <sheetData>
    <row r="1" spans="1:24" ht="13.5" customHeight="1" x14ac:dyDescent="0.2">
      <c r="A1" s="367"/>
      <c r="B1" s="1301"/>
      <c r="C1" s="1301"/>
      <c r="E1" s="1693" t="s">
        <v>326</v>
      </c>
      <c r="F1" s="1693"/>
      <c r="G1" s="1693"/>
      <c r="H1" s="1693"/>
      <c r="I1" s="1693"/>
      <c r="J1" s="1693"/>
      <c r="K1" s="1693"/>
      <c r="L1" s="1693"/>
      <c r="M1" s="1693"/>
      <c r="N1" s="1693"/>
      <c r="O1" s="1693"/>
      <c r="P1" s="1693"/>
      <c r="Q1" s="1693"/>
      <c r="R1" s="640"/>
      <c r="S1" s="367"/>
    </row>
    <row r="2" spans="1:24" ht="6" customHeight="1" x14ac:dyDescent="0.2">
      <c r="A2" s="367"/>
      <c r="B2" s="1302"/>
      <c r="C2" s="1303"/>
      <c r="D2" s="1303"/>
      <c r="E2" s="568"/>
      <c r="F2" s="568"/>
      <c r="G2" s="568"/>
      <c r="H2" s="569"/>
      <c r="I2" s="569"/>
      <c r="J2" s="569"/>
      <c r="K2" s="569"/>
      <c r="L2" s="568"/>
      <c r="M2" s="568"/>
      <c r="N2" s="569"/>
      <c r="O2" s="569"/>
      <c r="P2" s="568"/>
      <c r="Q2" s="568" t="s">
        <v>327</v>
      </c>
      <c r="R2" s="641"/>
      <c r="S2" s="377"/>
    </row>
    <row r="3" spans="1:24" ht="13.5" customHeight="1" thickBot="1" x14ac:dyDescent="0.25">
      <c r="A3" s="367"/>
      <c r="B3" s="435"/>
      <c r="C3" s="377"/>
      <c r="D3" s="377"/>
      <c r="E3" s="570"/>
      <c r="F3" s="570"/>
      <c r="G3" s="570"/>
      <c r="H3" s="525"/>
      <c r="I3" s="525"/>
      <c r="J3" s="525"/>
      <c r="K3" s="525"/>
      <c r="L3" s="570"/>
      <c r="M3" s="570"/>
      <c r="N3" s="525"/>
      <c r="O3" s="525"/>
      <c r="P3" s="1694" t="s">
        <v>73</v>
      </c>
      <c r="Q3" s="1694"/>
      <c r="R3" s="642"/>
      <c r="S3" s="377"/>
    </row>
    <row r="4" spans="1:24" ht="13.5" customHeight="1" thickBot="1" x14ac:dyDescent="0.25">
      <c r="A4" s="367"/>
      <c r="B4" s="435"/>
      <c r="C4" s="553" t="s">
        <v>387</v>
      </c>
      <c r="D4" s="571"/>
      <c r="E4" s="572"/>
      <c r="F4" s="572"/>
      <c r="G4" s="572"/>
      <c r="H4" s="572"/>
      <c r="I4" s="572"/>
      <c r="J4" s="572"/>
      <c r="K4" s="572"/>
      <c r="L4" s="572"/>
      <c r="M4" s="572"/>
      <c r="N4" s="572"/>
      <c r="O4" s="572"/>
      <c r="P4" s="572"/>
      <c r="Q4" s="573"/>
      <c r="R4" s="640"/>
      <c r="S4" s="67"/>
    </row>
    <row r="5" spans="1:24" s="397" customFormat="1" ht="4.5" customHeight="1" x14ac:dyDescent="0.2">
      <c r="A5" s="367"/>
      <c r="B5" s="435"/>
      <c r="C5" s="574"/>
      <c r="D5" s="574"/>
      <c r="E5" s="575"/>
      <c r="F5" s="575"/>
      <c r="G5" s="575"/>
      <c r="H5" s="575"/>
      <c r="I5" s="575"/>
      <c r="J5" s="575"/>
      <c r="K5" s="575"/>
      <c r="L5" s="575"/>
      <c r="M5" s="575"/>
      <c r="N5" s="575"/>
      <c r="O5" s="575"/>
      <c r="P5" s="575"/>
      <c r="Q5" s="575"/>
      <c r="R5" s="640"/>
      <c r="S5" s="67"/>
    </row>
    <row r="6" spans="1:24" s="397" customFormat="1" ht="13.5" customHeight="1" x14ac:dyDescent="0.2">
      <c r="A6" s="367"/>
      <c r="B6" s="435"/>
      <c r="C6" s="574"/>
      <c r="D6" s="574"/>
      <c r="E6" s="1695">
        <v>2015</v>
      </c>
      <c r="F6" s="1695"/>
      <c r="G6" s="1695"/>
      <c r="H6" s="1695"/>
      <c r="I6" s="1695"/>
      <c r="J6" s="1635">
        <v>2016</v>
      </c>
      <c r="K6" s="1635"/>
      <c r="L6" s="1635"/>
      <c r="M6" s="1635"/>
      <c r="N6" s="1635"/>
      <c r="O6" s="1635"/>
      <c r="P6" s="1635"/>
      <c r="Q6" s="1635"/>
      <c r="R6" s="640"/>
      <c r="S6" s="67"/>
    </row>
    <row r="7" spans="1:24" s="397" customFormat="1" ht="13.5" customHeight="1" x14ac:dyDescent="0.2">
      <c r="A7" s="367"/>
      <c r="B7" s="435"/>
      <c r="C7" s="574"/>
      <c r="D7" s="574"/>
      <c r="E7" s="709" t="s">
        <v>97</v>
      </c>
      <c r="F7" s="709" t="s">
        <v>96</v>
      </c>
      <c r="G7" s="709" t="s">
        <v>95</v>
      </c>
      <c r="H7" s="709" t="s">
        <v>94</v>
      </c>
      <c r="I7" s="709" t="s">
        <v>93</v>
      </c>
      <c r="J7" s="709" t="s">
        <v>104</v>
      </c>
      <c r="K7" s="709" t="s">
        <v>103</v>
      </c>
      <c r="L7" s="709" t="s">
        <v>102</v>
      </c>
      <c r="M7" s="709" t="s">
        <v>101</v>
      </c>
      <c r="N7" s="709" t="s">
        <v>100</v>
      </c>
      <c r="O7" s="709" t="s">
        <v>99</v>
      </c>
      <c r="P7" s="709" t="s">
        <v>98</v>
      </c>
      <c r="Q7" s="709" t="s">
        <v>97</v>
      </c>
      <c r="R7" s="640"/>
      <c r="S7" s="385"/>
    </row>
    <row r="8" spans="1:24" s="397" customFormat="1" ht="3.75" customHeight="1" x14ac:dyDescent="0.2">
      <c r="A8" s="367"/>
      <c r="B8" s="435"/>
      <c r="C8" s="574"/>
      <c r="D8" s="574"/>
      <c r="E8" s="385"/>
      <c r="F8" s="385"/>
      <c r="G8" s="385"/>
      <c r="H8" s="385"/>
      <c r="I8" s="385"/>
      <c r="J8" s="385"/>
      <c r="K8" s="385"/>
      <c r="L8" s="385"/>
      <c r="M8" s="385"/>
      <c r="N8" s="385"/>
      <c r="O8" s="385"/>
      <c r="P8" s="385"/>
      <c r="Q8" s="385"/>
      <c r="R8" s="640"/>
      <c r="S8" s="385"/>
    </row>
    <row r="9" spans="1:24" s="577" customFormat="1" ht="15.75" customHeight="1" x14ac:dyDescent="0.2">
      <c r="A9" s="576"/>
      <c r="B9" s="465"/>
      <c r="C9" s="1300" t="s">
        <v>311</v>
      </c>
      <c r="D9" s="1300"/>
      <c r="E9" s="320">
        <v>1.4396069187678038</v>
      </c>
      <c r="F9" s="320">
        <v>1.1964114447636272</v>
      </c>
      <c r="G9" s="320">
        <v>0.95463338728621305</v>
      </c>
      <c r="H9" s="320">
        <v>0.71663962347524679</v>
      </c>
      <c r="I9" s="320">
        <v>0.76760870912927803</v>
      </c>
      <c r="J9" s="320">
        <v>0.79086376376690559</v>
      </c>
      <c r="K9" s="320">
        <v>0.98553830612353266</v>
      </c>
      <c r="L9" s="320">
        <v>1.1196791966719626</v>
      </c>
      <c r="M9" s="320">
        <v>1.2217984764182781</v>
      </c>
      <c r="N9" s="320">
        <v>1.237566687485619</v>
      </c>
      <c r="O9" s="320">
        <v>1.2635155015991777</v>
      </c>
      <c r="P9" s="320">
        <v>1.3605260073312408</v>
      </c>
      <c r="Q9" s="320">
        <v>1.3957899340748448</v>
      </c>
      <c r="R9" s="643"/>
      <c r="S9" s="356"/>
      <c r="T9" s="1438"/>
      <c r="U9" s="1441"/>
      <c r="V9" s="1441"/>
      <c r="W9" s="1441"/>
      <c r="X9" s="1441"/>
    </row>
    <row r="10" spans="1:24" s="577" customFormat="1" ht="15.75" customHeight="1" x14ac:dyDescent="0.2">
      <c r="A10" s="576"/>
      <c r="B10" s="465"/>
      <c r="C10" s="1300" t="s">
        <v>312</v>
      </c>
      <c r="D10" s="195"/>
      <c r="E10" s="578"/>
      <c r="F10" s="578"/>
      <c r="G10" s="578"/>
      <c r="H10" s="578"/>
      <c r="I10" s="578"/>
      <c r="J10" s="578"/>
      <c r="K10" s="578"/>
      <c r="L10" s="578"/>
      <c r="M10" s="578"/>
      <c r="N10" s="578"/>
      <c r="O10" s="578"/>
      <c r="P10" s="578"/>
      <c r="Q10" s="578"/>
      <c r="R10" s="644"/>
      <c r="S10" s="356"/>
      <c r="T10" s="1438"/>
      <c r="U10" s="1441"/>
      <c r="V10" s="1441"/>
      <c r="W10" s="1441"/>
      <c r="X10" s="1441"/>
    </row>
    <row r="11" spans="1:24" s="397" customFormat="1" ht="11.25" customHeight="1" x14ac:dyDescent="0.2">
      <c r="A11" s="367"/>
      <c r="B11" s="435"/>
      <c r="C11" s="377"/>
      <c r="D11" s="77" t="s">
        <v>706</v>
      </c>
      <c r="E11" s="579">
        <v>-0.10269202406666651</v>
      </c>
      <c r="F11" s="579">
        <v>-0.86863819789999985</v>
      </c>
      <c r="G11" s="579">
        <v>-1.4138489928111111</v>
      </c>
      <c r="H11" s="579">
        <v>-1.7766430898444441</v>
      </c>
      <c r="I11" s="579">
        <v>-1.1747457713111111</v>
      </c>
      <c r="J11" s="579">
        <v>-0.87600675886666668</v>
      </c>
      <c r="K11" s="579">
        <v>-1.0917661205444444</v>
      </c>
      <c r="L11" s="579">
        <v>-1.8072660749111111</v>
      </c>
      <c r="M11" s="579">
        <v>-2.0767208458444446</v>
      </c>
      <c r="N11" s="579">
        <v>-1.5095743140777778</v>
      </c>
      <c r="O11" s="579">
        <v>-1.2692790975333332</v>
      </c>
      <c r="P11" s="579">
        <v>-1.1097047986555557</v>
      </c>
      <c r="Q11" s="579">
        <v>-1.061582607988889</v>
      </c>
      <c r="R11" s="515"/>
      <c r="S11" s="67"/>
      <c r="T11" s="1438"/>
      <c r="U11" s="1441"/>
      <c r="V11" s="1441"/>
      <c r="W11" s="1441"/>
      <c r="X11" s="1441"/>
    </row>
    <row r="12" spans="1:24" s="397" customFormat="1" ht="12.75" customHeight="1" x14ac:dyDescent="0.2">
      <c r="A12" s="367"/>
      <c r="B12" s="435"/>
      <c r="C12" s="377"/>
      <c r="D12" s="77" t="s">
        <v>707</v>
      </c>
      <c r="E12" s="579">
        <v>-33.191836193216666</v>
      </c>
      <c r="F12" s="579">
        <v>-34.067735186233335</v>
      </c>
      <c r="G12" s="579">
        <v>-35.871302118449996</v>
      </c>
      <c r="H12" s="579">
        <v>-36.399787655466668</v>
      </c>
      <c r="I12" s="579">
        <v>-34.843363003783331</v>
      </c>
      <c r="J12" s="579">
        <v>-34.073193046083333</v>
      </c>
      <c r="K12" s="579">
        <v>-32.823662777316663</v>
      </c>
      <c r="L12" s="579">
        <v>-33.07523287155</v>
      </c>
      <c r="M12" s="579">
        <v>-32.570558462433333</v>
      </c>
      <c r="N12" s="579">
        <v>-32.745192968766673</v>
      </c>
      <c r="O12" s="579">
        <v>-32.080188164050007</v>
      </c>
      <c r="P12" s="579">
        <v>-30.994255316816666</v>
      </c>
      <c r="Q12" s="579">
        <v>-29.6321954979</v>
      </c>
      <c r="R12" s="515"/>
      <c r="S12" s="67"/>
      <c r="T12" s="1438"/>
      <c r="U12" s="1441"/>
      <c r="V12" s="1441"/>
      <c r="W12" s="1441"/>
      <c r="X12" s="1441"/>
    </row>
    <row r="13" spans="1:24" s="397" customFormat="1" ht="12" customHeight="1" x14ac:dyDescent="0.2">
      <c r="A13" s="367"/>
      <c r="B13" s="435"/>
      <c r="C13" s="377"/>
      <c r="D13" s="77" t="s">
        <v>481</v>
      </c>
      <c r="E13" s="579">
        <v>1.5183312043555552</v>
      </c>
      <c r="F13" s="579">
        <v>1.2557149571666666</v>
      </c>
      <c r="G13" s="579">
        <v>0.52667244098888877</v>
      </c>
      <c r="H13" s="579">
        <v>0.38379489531111105</v>
      </c>
      <c r="I13" s="579">
        <v>-0.30764528276666669</v>
      </c>
      <c r="J13" s="579">
        <v>-0.21301830933333329</v>
      </c>
      <c r="K13" s="579">
        <v>-0.50857276448888888</v>
      </c>
      <c r="L13" s="579">
        <v>0.69964303446666654</v>
      </c>
      <c r="M13" s="579">
        <v>1.7722335223999999</v>
      </c>
      <c r="N13" s="579">
        <v>3.4020633576333332</v>
      </c>
      <c r="O13" s="579">
        <v>5.0064920025333342</v>
      </c>
      <c r="P13" s="579">
        <v>6.4021945862222225</v>
      </c>
      <c r="Q13" s="579">
        <v>6.9199882443444451</v>
      </c>
      <c r="R13" s="515"/>
      <c r="S13" s="67"/>
      <c r="T13" s="1438"/>
      <c r="U13" s="1438"/>
      <c r="V13" s="577"/>
    </row>
    <row r="14" spans="1:24" s="397" customFormat="1" ht="12" customHeight="1" x14ac:dyDescent="0.2">
      <c r="A14" s="367"/>
      <c r="B14" s="435"/>
      <c r="C14" s="377"/>
      <c r="D14" s="77" t="s">
        <v>152</v>
      </c>
      <c r="E14" s="579">
        <v>10.037158844333334</v>
      </c>
      <c r="F14" s="579">
        <v>9.0281058567777777</v>
      </c>
      <c r="G14" s="579">
        <v>8.2216205507777786</v>
      </c>
      <c r="H14" s="579">
        <v>6.8173745482222223</v>
      </c>
      <c r="I14" s="579">
        <v>5.8742971318888886</v>
      </c>
      <c r="J14" s="579">
        <v>5.2055587148888893</v>
      </c>
      <c r="K14" s="579">
        <v>5.9322632686666665</v>
      </c>
      <c r="L14" s="579">
        <v>8.5621117784444447</v>
      </c>
      <c r="M14" s="579">
        <v>7.745382525666666</v>
      </c>
      <c r="N14" s="579">
        <v>7.5636415947777769</v>
      </c>
      <c r="O14" s="579">
        <v>5.7219812668888892</v>
      </c>
      <c r="P14" s="579">
        <v>7.896726457333334</v>
      </c>
      <c r="Q14" s="579">
        <v>8.4538619703333353</v>
      </c>
      <c r="R14" s="515"/>
      <c r="S14" s="67"/>
      <c r="T14" s="1438"/>
      <c r="U14" s="1438"/>
      <c r="V14" s="577"/>
    </row>
    <row r="15" spans="1:24" s="397" customFormat="1" ht="10.5" customHeight="1" x14ac:dyDescent="0.2">
      <c r="A15" s="367"/>
      <c r="B15" s="435"/>
      <c r="C15" s="377"/>
      <c r="D15" s="152"/>
      <c r="E15" s="580"/>
      <c r="F15" s="580"/>
      <c r="G15" s="580"/>
      <c r="H15" s="580"/>
      <c r="I15" s="580"/>
      <c r="J15" s="580"/>
      <c r="K15" s="580"/>
      <c r="L15" s="580"/>
      <c r="M15" s="580"/>
      <c r="N15" s="580"/>
      <c r="O15" s="580"/>
      <c r="P15" s="580"/>
      <c r="Q15" s="580"/>
      <c r="R15" s="515"/>
      <c r="S15" s="67"/>
      <c r="T15" s="1438"/>
      <c r="U15" s="1438"/>
      <c r="V15" s="577"/>
    </row>
    <row r="16" spans="1:24" s="397" customFormat="1" ht="10.5" customHeight="1" x14ac:dyDescent="0.2">
      <c r="A16" s="367"/>
      <c r="B16" s="435"/>
      <c r="C16" s="377"/>
      <c r="D16" s="152"/>
      <c r="E16" s="580"/>
      <c r="F16" s="580"/>
      <c r="G16" s="580"/>
      <c r="H16" s="580"/>
      <c r="I16" s="580"/>
      <c r="J16" s="580"/>
      <c r="K16" s="580"/>
      <c r="L16" s="580"/>
      <c r="M16" s="580"/>
      <c r="N16" s="580"/>
      <c r="O16" s="580"/>
      <c r="P16" s="580"/>
      <c r="Q16" s="580"/>
      <c r="R16" s="515"/>
      <c r="S16" s="67"/>
      <c r="V16" s="879"/>
    </row>
    <row r="17" spans="1:22" s="397" customFormat="1" ht="10.5" customHeight="1" x14ac:dyDescent="0.2">
      <c r="A17" s="367"/>
      <c r="B17" s="435"/>
      <c r="C17" s="377"/>
      <c r="D17" s="152"/>
      <c r="E17" s="580"/>
      <c r="F17" s="580"/>
      <c r="G17" s="580"/>
      <c r="H17" s="580"/>
      <c r="I17" s="580"/>
      <c r="J17" s="580"/>
      <c r="K17" s="580"/>
      <c r="L17" s="580"/>
      <c r="M17" s="580"/>
      <c r="N17" s="580"/>
      <c r="O17" s="580"/>
      <c r="P17" s="580"/>
      <c r="Q17" s="580"/>
      <c r="R17" s="515"/>
      <c r="S17" s="67"/>
      <c r="V17" s="879"/>
    </row>
    <row r="18" spans="1:22" s="397" customFormat="1" ht="10.5" customHeight="1" x14ac:dyDescent="0.2">
      <c r="A18" s="367"/>
      <c r="B18" s="435"/>
      <c r="C18" s="377"/>
      <c r="D18" s="152"/>
      <c r="E18" s="580"/>
      <c r="F18" s="580"/>
      <c r="G18" s="580"/>
      <c r="H18" s="580"/>
      <c r="I18" s="580"/>
      <c r="J18" s="580"/>
      <c r="K18" s="580"/>
      <c r="L18" s="580"/>
      <c r="M18" s="580"/>
      <c r="N18" s="580"/>
      <c r="O18" s="580"/>
      <c r="P18" s="580"/>
      <c r="Q18" s="580"/>
      <c r="R18" s="515"/>
      <c r="S18" s="67"/>
      <c r="V18" s="879"/>
    </row>
    <row r="19" spans="1:22" s="397" customFormat="1" ht="10.5" customHeight="1" x14ac:dyDescent="0.2">
      <c r="A19" s="367"/>
      <c r="B19" s="435"/>
      <c r="C19" s="377"/>
      <c r="D19" s="152"/>
      <c r="E19" s="580"/>
      <c r="F19" s="580"/>
      <c r="G19" s="580"/>
      <c r="H19" s="580"/>
      <c r="I19" s="580"/>
      <c r="J19" s="580"/>
      <c r="K19" s="580"/>
      <c r="L19" s="580"/>
      <c r="M19" s="580"/>
      <c r="N19" s="580"/>
      <c r="O19" s="580"/>
      <c r="P19" s="580"/>
      <c r="Q19" s="580"/>
      <c r="R19" s="515"/>
      <c r="S19" s="67"/>
      <c r="V19" s="879"/>
    </row>
    <row r="20" spans="1:22" s="397" customFormat="1" ht="10.5" customHeight="1" x14ac:dyDescent="0.2">
      <c r="A20" s="367"/>
      <c r="B20" s="435"/>
      <c r="C20" s="377"/>
      <c r="D20" s="152"/>
      <c r="E20" s="580"/>
      <c r="F20" s="580"/>
      <c r="G20" s="580"/>
      <c r="H20" s="580"/>
      <c r="I20" s="580"/>
      <c r="J20" s="580"/>
      <c r="K20" s="580"/>
      <c r="L20" s="580"/>
      <c r="M20" s="580"/>
      <c r="N20" s="580"/>
      <c r="O20" s="580"/>
      <c r="P20" s="580"/>
      <c r="Q20" s="580"/>
      <c r="R20" s="515"/>
      <c r="S20" s="67"/>
      <c r="V20" s="879"/>
    </row>
    <row r="21" spans="1:22" s="397" customFormat="1" ht="10.5" customHeight="1" x14ac:dyDescent="0.2">
      <c r="A21" s="367"/>
      <c r="B21" s="435"/>
      <c r="C21" s="377"/>
      <c r="D21" s="152"/>
      <c r="E21" s="580"/>
      <c r="F21" s="580"/>
      <c r="G21" s="580"/>
      <c r="H21" s="580"/>
      <c r="I21" s="580"/>
      <c r="J21" s="580"/>
      <c r="K21" s="580"/>
      <c r="L21" s="580"/>
      <c r="M21" s="580"/>
      <c r="N21" s="580"/>
      <c r="O21" s="580"/>
      <c r="P21" s="580"/>
      <c r="Q21" s="580"/>
      <c r="R21" s="515"/>
      <c r="S21" s="67"/>
      <c r="V21" s="879"/>
    </row>
    <row r="22" spans="1:22" s="397" customFormat="1" ht="10.5" customHeight="1" x14ac:dyDescent="0.2">
      <c r="A22" s="367"/>
      <c r="B22" s="435"/>
      <c r="C22" s="377"/>
      <c r="D22" s="152"/>
      <c r="E22" s="580"/>
      <c r="F22" s="580"/>
      <c r="G22" s="580"/>
      <c r="H22" s="580"/>
      <c r="I22" s="580"/>
      <c r="J22" s="580"/>
      <c r="K22" s="580"/>
      <c r="L22" s="580"/>
      <c r="M22" s="580"/>
      <c r="N22" s="580"/>
      <c r="O22" s="580"/>
      <c r="P22" s="580"/>
      <c r="Q22" s="580"/>
      <c r="R22" s="515"/>
      <c r="S22" s="67"/>
      <c r="V22" s="879"/>
    </row>
    <row r="23" spans="1:22" s="397" customFormat="1" ht="10.5" customHeight="1" x14ac:dyDescent="0.2">
      <c r="A23" s="367"/>
      <c r="B23" s="435"/>
      <c r="C23" s="377"/>
      <c r="D23" s="152"/>
      <c r="E23" s="580"/>
      <c r="F23" s="580"/>
      <c r="G23" s="580"/>
      <c r="H23" s="580"/>
      <c r="I23" s="580"/>
      <c r="J23" s="580"/>
      <c r="K23" s="580"/>
      <c r="L23" s="580"/>
      <c r="M23" s="580"/>
      <c r="N23" s="580"/>
      <c r="O23" s="580"/>
      <c r="P23" s="580"/>
      <c r="Q23" s="580"/>
      <c r="R23" s="515"/>
      <c r="S23" s="67"/>
      <c r="V23" s="879"/>
    </row>
    <row r="24" spans="1:22" s="397" customFormat="1" ht="10.5" customHeight="1" x14ac:dyDescent="0.2">
      <c r="A24" s="367"/>
      <c r="B24" s="435"/>
      <c r="C24" s="377"/>
      <c r="D24" s="152"/>
      <c r="E24" s="580"/>
      <c r="F24" s="580"/>
      <c r="G24" s="580"/>
      <c r="H24" s="580"/>
      <c r="I24" s="580"/>
      <c r="J24" s="580"/>
      <c r="K24" s="580"/>
      <c r="L24" s="580"/>
      <c r="M24" s="580"/>
      <c r="N24" s="580"/>
      <c r="O24" s="580"/>
      <c r="P24" s="580"/>
      <c r="Q24" s="580"/>
      <c r="R24" s="515"/>
      <c r="S24" s="67"/>
      <c r="V24" s="879"/>
    </row>
    <row r="25" spans="1:22" s="397" customFormat="1" ht="10.5" customHeight="1" x14ac:dyDescent="0.2">
      <c r="A25" s="367"/>
      <c r="B25" s="435"/>
      <c r="C25" s="377"/>
      <c r="D25" s="152"/>
      <c r="E25" s="580"/>
      <c r="F25" s="580"/>
      <c r="G25" s="580"/>
      <c r="H25" s="580"/>
      <c r="I25" s="580"/>
      <c r="J25" s="580"/>
      <c r="K25" s="580"/>
      <c r="L25" s="580"/>
      <c r="M25" s="580"/>
      <c r="N25" s="580"/>
      <c r="O25" s="580"/>
      <c r="P25" s="580"/>
      <c r="Q25" s="580"/>
      <c r="R25" s="515"/>
      <c r="S25" s="67"/>
      <c r="V25" s="879"/>
    </row>
    <row r="26" spans="1:22" s="397" customFormat="1" ht="10.5" customHeight="1" x14ac:dyDescent="0.2">
      <c r="A26" s="367"/>
      <c r="B26" s="435"/>
      <c r="C26" s="377"/>
      <c r="D26" s="152"/>
      <c r="E26" s="580"/>
      <c r="F26" s="580"/>
      <c r="G26" s="580"/>
      <c r="H26" s="580"/>
      <c r="I26" s="580"/>
      <c r="J26" s="580"/>
      <c r="K26" s="580"/>
      <c r="L26" s="580"/>
      <c r="M26" s="580"/>
      <c r="N26" s="580"/>
      <c r="O26" s="580"/>
      <c r="P26" s="580"/>
      <c r="Q26" s="580"/>
      <c r="R26" s="515"/>
      <c r="S26" s="67"/>
      <c r="V26" s="879"/>
    </row>
    <row r="27" spans="1:22" s="397" customFormat="1" ht="10.5" customHeight="1" x14ac:dyDescent="0.2">
      <c r="A27" s="367"/>
      <c r="B27" s="435"/>
      <c r="C27" s="377"/>
      <c r="D27" s="152"/>
      <c r="E27" s="580"/>
      <c r="F27" s="580"/>
      <c r="G27" s="580"/>
      <c r="H27" s="580"/>
      <c r="I27" s="580"/>
      <c r="J27" s="580"/>
      <c r="K27" s="580"/>
      <c r="L27" s="580"/>
      <c r="M27" s="580"/>
      <c r="N27" s="580"/>
      <c r="O27" s="580"/>
      <c r="P27" s="580"/>
      <c r="Q27" s="580"/>
      <c r="R27" s="515"/>
      <c r="S27" s="67"/>
      <c r="V27" s="879"/>
    </row>
    <row r="28" spans="1:22" s="397" customFormat="1" ht="6" customHeight="1" x14ac:dyDescent="0.2">
      <c r="A28" s="367"/>
      <c r="B28" s="435"/>
      <c r="C28" s="377"/>
      <c r="D28" s="152"/>
      <c r="E28" s="580"/>
      <c r="F28" s="580"/>
      <c r="G28" s="580"/>
      <c r="H28" s="580"/>
      <c r="I28" s="580"/>
      <c r="J28" s="580"/>
      <c r="K28" s="580"/>
      <c r="L28" s="580"/>
      <c r="M28" s="580"/>
      <c r="N28" s="580"/>
      <c r="O28" s="580"/>
      <c r="P28" s="580"/>
      <c r="Q28" s="580"/>
      <c r="R28" s="515"/>
      <c r="S28" s="67"/>
    </row>
    <row r="29" spans="1:22" s="577" customFormat="1" ht="15.75" customHeight="1" x14ac:dyDescent="0.2">
      <c r="A29" s="576"/>
      <c r="B29" s="465"/>
      <c r="C29" s="1300" t="s">
        <v>310</v>
      </c>
      <c r="D29" s="195"/>
      <c r="E29" s="581"/>
      <c r="F29" s="582"/>
      <c r="G29" s="582"/>
      <c r="H29" s="582"/>
      <c r="I29" s="582"/>
      <c r="J29" s="582"/>
      <c r="K29" s="582"/>
      <c r="L29" s="582"/>
      <c r="M29" s="582"/>
      <c r="N29" s="582"/>
      <c r="O29" s="582"/>
      <c r="P29" s="582"/>
      <c r="Q29" s="582"/>
      <c r="R29" s="645"/>
      <c r="S29" s="356"/>
      <c r="U29" s="1439"/>
      <c r="V29" s="1439"/>
    </row>
    <row r="30" spans="1:22" s="397" customFormat="1" ht="11.25" customHeight="1" x14ac:dyDescent="0.2">
      <c r="A30" s="367"/>
      <c r="B30" s="435"/>
      <c r="C30" s="1301"/>
      <c r="D30" s="77" t="s">
        <v>153</v>
      </c>
      <c r="E30" s="579">
        <v>3.7286502122333331</v>
      </c>
      <c r="F30" s="579">
        <v>3.4428561969666673</v>
      </c>
      <c r="G30" s="579">
        <v>2.2236117347</v>
      </c>
      <c r="H30" s="579">
        <v>0.63662027896666673</v>
      </c>
      <c r="I30" s="579">
        <v>0.8312952598333333</v>
      </c>
      <c r="J30" s="579">
        <v>1.1661384862666668</v>
      </c>
      <c r="K30" s="579">
        <v>2.9098582654333334</v>
      </c>
      <c r="L30" s="579">
        <v>3.1791087690999995</v>
      </c>
      <c r="M30" s="579">
        <v>3.7085668282333333</v>
      </c>
      <c r="N30" s="579">
        <v>2.7692745808666666</v>
      </c>
      <c r="O30" s="579">
        <v>2.5238975948666664</v>
      </c>
      <c r="P30" s="579">
        <v>2.9188350694</v>
      </c>
      <c r="Q30" s="579">
        <v>2.8871800014999995</v>
      </c>
      <c r="R30" s="646"/>
      <c r="S30" s="67"/>
      <c r="U30" s="1439"/>
      <c r="V30" s="1439"/>
    </row>
    <row r="31" spans="1:22" s="397" customFormat="1" ht="12.75" customHeight="1" x14ac:dyDescent="0.2">
      <c r="A31" s="367"/>
      <c r="B31" s="435"/>
      <c r="C31" s="1301"/>
      <c r="D31" s="77" t="s">
        <v>482</v>
      </c>
      <c r="E31" s="579">
        <v>-20.191701834633331</v>
      </c>
      <c r="F31" s="579">
        <v>-21.950812348300001</v>
      </c>
      <c r="G31" s="579">
        <v>-23.989735930266665</v>
      </c>
      <c r="H31" s="579">
        <v>-25.281380678533335</v>
      </c>
      <c r="I31" s="579">
        <v>-21.979081167966669</v>
      </c>
      <c r="J31" s="579">
        <v>-20.477313915699998</v>
      </c>
      <c r="K31" s="579">
        <v>-18.564136857233333</v>
      </c>
      <c r="L31" s="579">
        <v>-19.603462154866666</v>
      </c>
      <c r="M31" s="579">
        <v>-18.176212647566668</v>
      </c>
      <c r="N31" s="579">
        <v>-18.3057770128</v>
      </c>
      <c r="O31" s="579">
        <v>-18.647556284766665</v>
      </c>
      <c r="P31" s="579">
        <v>-19.607241966999997</v>
      </c>
      <c r="Q31" s="579">
        <v>-18.916458150299999</v>
      </c>
      <c r="R31" s="646"/>
      <c r="S31" s="67"/>
    </row>
    <row r="32" spans="1:22" s="397" customFormat="1" ht="11.25" customHeight="1" x14ac:dyDescent="0.2">
      <c r="A32" s="367"/>
      <c r="B32" s="435"/>
      <c r="C32" s="1301"/>
      <c r="D32" s="77" t="s">
        <v>151</v>
      </c>
      <c r="E32" s="579">
        <v>1.3688943829</v>
      </c>
      <c r="F32" s="579">
        <v>0.81094439386666661</v>
      </c>
      <c r="G32" s="579">
        <v>-0.24249385516666666</v>
      </c>
      <c r="H32" s="579">
        <v>0.3164522121333333</v>
      </c>
      <c r="I32" s="579">
        <v>0.69767901589999992</v>
      </c>
      <c r="J32" s="579">
        <v>0.76034929933333328</v>
      </c>
      <c r="K32" s="579">
        <v>1.2027232002666668</v>
      </c>
      <c r="L32" s="579">
        <v>1.6044117854</v>
      </c>
      <c r="M32" s="579">
        <v>2.9680134323666665</v>
      </c>
      <c r="N32" s="579">
        <v>3.0651380337333332</v>
      </c>
      <c r="O32" s="579">
        <v>3.1187361580333337</v>
      </c>
      <c r="P32" s="579">
        <v>1.6663340543333334</v>
      </c>
      <c r="Q32" s="579">
        <v>0.77182998366666655</v>
      </c>
      <c r="R32" s="646"/>
      <c r="S32" s="67"/>
    </row>
    <row r="33" spans="1:19" s="397" customFormat="1" ht="12" customHeight="1" x14ac:dyDescent="0.2">
      <c r="A33" s="367"/>
      <c r="B33" s="435"/>
      <c r="C33" s="1301"/>
      <c r="D33" s="77" t="s">
        <v>154</v>
      </c>
      <c r="E33" s="579">
        <v>3.138964954</v>
      </c>
      <c r="F33" s="579">
        <v>2.3455802703333335</v>
      </c>
      <c r="G33" s="579">
        <v>2.9517395423333332</v>
      </c>
      <c r="H33" s="579">
        <v>3.7240526173333333</v>
      </c>
      <c r="I33" s="579">
        <v>3.4176264306666666</v>
      </c>
      <c r="J33" s="579">
        <v>4.2578350446666668</v>
      </c>
      <c r="K33" s="579">
        <v>3.5941094836666667</v>
      </c>
      <c r="L33" s="579">
        <v>3.8795319579999998</v>
      </c>
      <c r="M33" s="579">
        <v>-0.50301778899999972</v>
      </c>
      <c r="N33" s="579">
        <v>-0.14212509066666623</v>
      </c>
      <c r="O33" s="579">
        <v>-5.879620233333327E-2</v>
      </c>
      <c r="P33" s="579">
        <v>2.9014210089999999</v>
      </c>
      <c r="Q33" s="579">
        <v>2.3308329410000002</v>
      </c>
      <c r="R33" s="646"/>
      <c r="S33" s="67"/>
    </row>
    <row r="34" spans="1:19" s="577" customFormat="1" ht="21" customHeight="1" x14ac:dyDescent="0.2">
      <c r="A34" s="576"/>
      <c r="B34" s="465"/>
      <c r="C34" s="1692" t="s">
        <v>309</v>
      </c>
      <c r="D34" s="1692"/>
      <c r="E34" s="583">
        <v>7.1993288989302968</v>
      </c>
      <c r="F34" s="583">
        <v>7.811148587216997</v>
      </c>
      <c r="G34" s="583">
        <v>10.082851998909911</v>
      </c>
      <c r="H34" s="583">
        <v>10.857759287918325</v>
      </c>
      <c r="I34" s="583">
        <v>9.330292787088835</v>
      </c>
      <c r="J34" s="583">
        <v>6.5123096295275191</v>
      </c>
      <c r="K34" s="583">
        <v>5.6946757437587463</v>
      </c>
      <c r="L34" s="583">
        <v>5.7300883709380228</v>
      </c>
      <c r="M34" s="583">
        <v>6.6243175043699694</v>
      </c>
      <c r="N34" s="583">
        <v>7.9751248866932061</v>
      </c>
      <c r="O34" s="583">
        <v>8.5111870487843504</v>
      </c>
      <c r="P34" s="583">
        <v>8.8907257595626934</v>
      </c>
      <c r="Q34" s="583">
        <v>7.4526817777957435</v>
      </c>
      <c r="R34" s="645"/>
      <c r="S34" s="356"/>
    </row>
    <row r="35" spans="1:19" s="588" customFormat="1" ht="16.5" customHeight="1" x14ac:dyDescent="0.2">
      <c r="A35" s="584"/>
      <c r="B35" s="585"/>
      <c r="C35" s="319" t="s">
        <v>341</v>
      </c>
      <c r="D35" s="586"/>
      <c r="E35" s="587">
        <v>-11.225922083721308</v>
      </c>
      <c r="F35" s="587">
        <v>-11.240809631340829</v>
      </c>
      <c r="G35" s="587">
        <v>-13.736829478667772</v>
      </c>
      <c r="H35" s="587">
        <v>-14.141007070688538</v>
      </c>
      <c r="I35" s="587">
        <v>-12.616816443911418</v>
      </c>
      <c r="J35" s="587">
        <v>-11.283762742717558</v>
      </c>
      <c r="K35" s="587">
        <v>-11.270460909771925</v>
      </c>
      <c r="L35" s="587">
        <v>-12.371079072376498</v>
      </c>
      <c r="M35" s="587">
        <v>-11.887589285746492</v>
      </c>
      <c r="N35" s="587">
        <v>-12.62741419520183</v>
      </c>
      <c r="O35" s="587">
        <v>-12.972060245833278</v>
      </c>
      <c r="P35" s="587">
        <v>-13.251260494122592</v>
      </c>
      <c r="Q35" s="587">
        <v>-12.387785044482669</v>
      </c>
      <c r="R35" s="647"/>
      <c r="S35" s="357"/>
    </row>
    <row r="36" spans="1:19" s="397" customFormat="1" ht="10.5" customHeight="1" x14ac:dyDescent="0.2">
      <c r="A36" s="367"/>
      <c r="B36" s="435"/>
      <c r="C36" s="589"/>
      <c r="D36" s="152"/>
      <c r="E36" s="590"/>
      <c r="F36" s="590"/>
      <c r="G36" s="590"/>
      <c r="H36" s="590"/>
      <c r="I36" s="590"/>
      <c r="J36" s="590"/>
      <c r="K36" s="590"/>
      <c r="L36" s="590"/>
      <c r="M36" s="590"/>
      <c r="N36" s="590"/>
      <c r="O36" s="590"/>
      <c r="P36" s="590"/>
      <c r="Q36" s="590"/>
      <c r="R36" s="646"/>
      <c r="S36" s="67"/>
    </row>
    <row r="37" spans="1:19" s="397" customFormat="1" ht="10.5" customHeight="1" x14ac:dyDescent="0.2">
      <c r="A37" s="367"/>
      <c r="B37" s="435"/>
      <c r="C37" s="589"/>
      <c r="D37" s="152"/>
      <c r="E37" s="590"/>
      <c r="F37" s="590"/>
      <c r="G37" s="590"/>
      <c r="H37" s="590"/>
      <c r="I37" s="590"/>
      <c r="J37" s="590"/>
      <c r="K37" s="590"/>
      <c r="L37" s="590"/>
      <c r="M37" s="590"/>
      <c r="N37" s="590"/>
      <c r="O37" s="590"/>
      <c r="P37" s="590"/>
      <c r="Q37" s="590"/>
      <c r="R37" s="646"/>
      <c r="S37" s="67"/>
    </row>
    <row r="38" spans="1:19" s="397" customFormat="1" ht="10.5" customHeight="1" x14ac:dyDescent="0.2">
      <c r="A38" s="367"/>
      <c r="B38" s="435"/>
      <c r="C38" s="589"/>
      <c r="D38" s="152"/>
      <c r="E38" s="590"/>
      <c r="F38" s="590"/>
      <c r="G38" s="590"/>
      <c r="H38" s="590"/>
      <c r="I38" s="590"/>
      <c r="J38" s="590"/>
      <c r="K38" s="590"/>
      <c r="L38" s="590"/>
      <c r="M38" s="590"/>
      <c r="N38" s="590"/>
      <c r="O38" s="590"/>
      <c r="P38" s="590"/>
      <c r="Q38" s="590"/>
      <c r="R38" s="646"/>
      <c r="S38" s="67"/>
    </row>
    <row r="39" spans="1:19" s="397" customFormat="1" ht="10.5" customHeight="1" x14ac:dyDescent="0.2">
      <c r="A39" s="367"/>
      <c r="B39" s="435"/>
      <c r="C39" s="589"/>
      <c r="D39" s="152"/>
      <c r="E39" s="590"/>
      <c r="F39" s="590"/>
      <c r="G39" s="590"/>
      <c r="H39" s="590"/>
      <c r="I39" s="590"/>
      <c r="J39" s="590"/>
      <c r="K39" s="590"/>
      <c r="L39" s="590"/>
      <c r="M39" s="590"/>
      <c r="N39" s="590"/>
      <c r="O39" s="590"/>
      <c r="P39" s="590"/>
      <c r="Q39" s="590"/>
      <c r="R39" s="646"/>
      <c r="S39" s="67"/>
    </row>
    <row r="40" spans="1:19" s="397" customFormat="1" ht="10.5" customHeight="1" x14ac:dyDescent="0.2">
      <c r="A40" s="367"/>
      <c r="B40" s="435"/>
      <c r="C40" s="589"/>
      <c r="D40" s="152"/>
      <c r="E40" s="590"/>
      <c r="F40" s="590"/>
      <c r="G40" s="590"/>
      <c r="H40" s="590"/>
      <c r="I40" s="590"/>
      <c r="J40" s="590"/>
      <c r="K40" s="590"/>
      <c r="L40" s="590"/>
      <c r="M40" s="590"/>
      <c r="N40" s="590"/>
      <c r="O40" s="590"/>
      <c r="P40" s="590"/>
      <c r="Q40" s="590"/>
      <c r="R40" s="646"/>
      <c r="S40" s="67"/>
    </row>
    <row r="41" spans="1:19" s="397" customFormat="1" ht="10.5" customHeight="1" x14ac:dyDescent="0.2">
      <c r="A41" s="367"/>
      <c r="B41" s="435"/>
      <c r="C41" s="589"/>
      <c r="D41" s="152"/>
      <c r="E41" s="590"/>
      <c r="F41" s="590"/>
      <c r="G41" s="590"/>
      <c r="H41" s="590"/>
      <c r="I41" s="590"/>
      <c r="J41" s="590"/>
      <c r="K41" s="590"/>
      <c r="L41" s="590"/>
      <c r="M41" s="590"/>
      <c r="N41" s="590"/>
      <c r="O41" s="590"/>
      <c r="P41" s="590"/>
      <c r="Q41" s="590"/>
      <c r="R41" s="646"/>
      <c r="S41" s="67"/>
    </row>
    <row r="42" spans="1:19" s="397" customFormat="1" ht="10.5" customHeight="1" x14ac:dyDescent="0.2">
      <c r="A42" s="367"/>
      <c r="B42" s="435"/>
      <c r="C42" s="589"/>
      <c r="D42" s="152"/>
      <c r="E42" s="590"/>
      <c r="F42" s="590"/>
      <c r="G42" s="590"/>
      <c r="H42" s="590"/>
      <c r="I42" s="590"/>
      <c r="J42" s="590"/>
      <c r="K42" s="590"/>
      <c r="L42" s="590"/>
      <c r="M42" s="590"/>
      <c r="N42" s="590"/>
      <c r="O42" s="590"/>
      <c r="P42" s="590"/>
      <c r="Q42" s="590"/>
      <c r="R42" s="646"/>
      <c r="S42" s="67"/>
    </row>
    <row r="43" spans="1:19" s="397" customFormat="1" ht="10.5" customHeight="1" x14ac:dyDescent="0.2">
      <c r="A43" s="367"/>
      <c r="B43" s="435"/>
      <c r="C43" s="589"/>
      <c r="D43" s="152"/>
      <c r="E43" s="590"/>
      <c r="F43" s="590"/>
      <c r="G43" s="590"/>
      <c r="H43" s="590"/>
      <c r="I43" s="590"/>
      <c r="J43" s="590"/>
      <c r="K43" s="590"/>
      <c r="L43" s="590"/>
      <c r="M43" s="590"/>
      <c r="N43" s="590"/>
      <c r="O43" s="590"/>
      <c r="P43" s="590"/>
      <c r="Q43" s="590"/>
      <c r="R43" s="646"/>
      <c r="S43" s="67"/>
    </row>
    <row r="44" spans="1:19" s="397" customFormat="1" ht="10.5" customHeight="1" x14ac:dyDescent="0.2">
      <c r="A44" s="367"/>
      <c r="B44" s="435"/>
      <c r="C44" s="589"/>
      <c r="D44" s="152"/>
      <c r="E44" s="590"/>
      <c r="F44" s="590"/>
      <c r="G44" s="590"/>
      <c r="H44" s="590"/>
      <c r="I44" s="590"/>
      <c r="J44" s="590"/>
      <c r="K44" s="590"/>
      <c r="L44" s="590"/>
      <c r="M44" s="590"/>
      <c r="N44" s="590"/>
      <c r="O44" s="590"/>
      <c r="P44" s="590"/>
      <c r="Q44" s="590"/>
      <c r="R44" s="646"/>
      <c r="S44" s="67"/>
    </row>
    <row r="45" spans="1:19" s="397" customFormat="1" ht="10.5" customHeight="1" x14ac:dyDescent="0.2">
      <c r="A45" s="367"/>
      <c r="B45" s="435"/>
      <c r="C45" s="589"/>
      <c r="D45" s="152"/>
      <c r="E45" s="590"/>
      <c r="F45" s="590"/>
      <c r="G45" s="590"/>
      <c r="H45" s="590"/>
      <c r="I45" s="590"/>
      <c r="J45" s="590"/>
      <c r="K45" s="590"/>
      <c r="L45" s="590"/>
      <c r="M45" s="590"/>
      <c r="N45" s="590"/>
      <c r="O45" s="590"/>
      <c r="P45" s="590"/>
      <c r="Q45" s="590"/>
      <c r="R45" s="646"/>
      <c r="S45" s="67"/>
    </row>
    <row r="46" spans="1:19" s="397" customFormat="1" ht="10.5" customHeight="1" x14ac:dyDescent="0.2">
      <c r="A46" s="367"/>
      <c r="B46" s="435"/>
      <c r="C46" s="589"/>
      <c r="D46" s="152"/>
      <c r="E46" s="590"/>
      <c r="F46" s="590"/>
      <c r="G46" s="590"/>
      <c r="H46" s="590"/>
      <c r="I46" s="590"/>
      <c r="J46" s="590"/>
      <c r="K46" s="590"/>
      <c r="L46" s="590"/>
      <c r="M46" s="590"/>
      <c r="N46" s="590"/>
      <c r="O46" s="590"/>
      <c r="P46" s="590"/>
      <c r="Q46" s="590"/>
      <c r="R46" s="646"/>
      <c r="S46" s="67"/>
    </row>
    <row r="47" spans="1:19" s="397" customFormat="1" ht="10.5" customHeight="1" x14ac:dyDescent="0.2">
      <c r="A47" s="367"/>
      <c r="B47" s="435"/>
      <c r="C47" s="589"/>
      <c r="D47" s="152"/>
      <c r="E47" s="590"/>
      <c r="F47" s="590"/>
      <c r="G47" s="590"/>
      <c r="H47" s="590"/>
      <c r="I47" s="590"/>
      <c r="J47" s="590"/>
      <c r="K47" s="590"/>
      <c r="L47" s="590"/>
      <c r="M47" s="590"/>
      <c r="N47" s="590"/>
      <c r="O47" s="590"/>
      <c r="P47" s="590"/>
      <c r="Q47" s="590"/>
      <c r="R47" s="646"/>
      <c r="S47" s="67"/>
    </row>
    <row r="48" spans="1:19" s="397" customFormat="1" ht="10.5" customHeight="1" x14ac:dyDescent="0.2">
      <c r="A48" s="367"/>
      <c r="B48" s="435"/>
      <c r="C48" s="589"/>
      <c r="D48" s="152"/>
      <c r="E48" s="590"/>
      <c r="F48" s="590"/>
      <c r="G48" s="590"/>
      <c r="H48" s="590"/>
      <c r="I48" s="590"/>
      <c r="J48" s="590"/>
      <c r="K48" s="590"/>
      <c r="L48" s="590"/>
      <c r="M48" s="590"/>
      <c r="N48" s="590"/>
      <c r="O48" s="590"/>
      <c r="P48" s="590"/>
      <c r="Q48" s="590"/>
      <c r="R48" s="646"/>
      <c r="S48" s="67"/>
    </row>
    <row r="49" spans="1:21" s="577" customFormat="1" ht="15.75" customHeight="1" x14ac:dyDescent="0.2">
      <c r="A49" s="576"/>
      <c r="B49" s="465"/>
      <c r="C49" s="1300" t="s">
        <v>155</v>
      </c>
      <c r="D49" s="195"/>
      <c r="E49" s="581"/>
      <c r="F49" s="582"/>
      <c r="G49" s="582"/>
      <c r="H49" s="582"/>
      <c r="I49" s="582"/>
      <c r="J49" s="582"/>
      <c r="K49" s="582"/>
      <c r="L49" s="582"/>
      <c r="M49" s="582"/>
      <c r="N49" s="582"/>
      <c r="O49" s="582"/>
      <c r="P49" s="582"/>
      <c r="Q49" s="582"/>
      <c r="R49" s="645"/>
      <c r="S49" s="356"/>
    </row>
    <row r="50" spans="1:21" s="577" customFormat="1" ht="15.75" customHeight="1" x14ac:dyDescent="0.2">
      <c r="A50" s="576"/>
      <c r="B50" s="465"/>
      <c r="C50" s="591"/>
      <c r="D50" s="220" t="s">
        <v>308</v>
      </c>
      <c r="E50" s="587">
        <v>538.71299999999997</v>
      </c>
      <c r="F50" s="587">
        <v>542.03</v>
      </c>
      <c r="G50" s="587">
        <v>550.25</v>
      </c>
      <c r="H50" s="587">
        <v>555.16700000000003</v>
      </c>
      <c r="I50" s="587">
        <v>570.38</v>
      </c>
      <c r="J50" s="587">
        <v>575.99900000000002</v>
      </c>
      <c r="K50" s="587">
        <v>575.07500000000005</v>
      </c>
      <c r="L50" s="587">
        <v>562.93399999999997</v>
      </c>
      <c r="M50" s="587">
        <v>534.95799999999997</v>
      </c>
      <c r="N50" s="587">
        <v>511.642</v>
      </c>
      <c r="O50" s="587">
        <v>497.66300000000001</v>
      </c>
      <c r="P50" s="587">
        <v>498.76299999999998</v>
      </c>
      <c r="Q50" s="587">
        <v>491.10700000000003</v>
      </c>
      <c r="R50" s="645"/>
      <c r="S50" s="356"/>
    </row>
    <row r="51" spans="1:21" s="595" customFormat="1" ht="12" customHeight="1" x14ac:dyDescent="0.2">
      <c r="A51" s="592"/>
      <c r="B51" s="593"/>
      <c r="C51" s="594"/>
      <c r="D51" s="633" t="s">
        <v>239</v>
      </c>
      <c r="E51" s="579">
        <v>21.986999999999998</v>
      </c>
      <c r="F51" s="579">
        <v>23.488</v>
      </c>
      <c r="G51" s="579">
        <v>25.074999999999999</v>
      </c>
      <c r="H51" s="579">
        <v>25.164999999999999</v>
      </c>
      <c r="I51" s="579">
        <v>26.43</v>
      </c>
      <c r="J51" s="579">
        <v>26.911000000000001</v>
      </c>
      <c r="K51" s="579">
        <v>26.292000000000002</v>
      </c>
      <c r="L51" s="579">
        <v>24.832000000000001</v>
      </c>
      <c r="M51" s="579">
        <v>22.792000000000002</v>
      </c>
      <c r="N51" s="579">
        <v>21.03</v>
      </c>
      <c r="O51" s="579">
        <v>19.891999999999999</v>
      </c>
      <c r="P51" s="579">
        <v>19.463000000000001</v>
      </c>
      <c r="Q51" s="579">
        <v>19.338999999999999</v>
      </c>
      <c r="R51" s="648"/>
      <c r="S51" s="67"/>
    </row>
    <row r="52" spans="1:21" s="599" customFormat="1" ht="15" customHeight="1" x14ac:dyDescent="0.2">
      <c r="A52" s="596"/>
      <c r="B52" s="597"/>
      <c r="C52" s="598"/>
      <c r="D52" s="220" t="s">
        <v>306</v>
      </c>
      <c r="E52" s="587">
        <v>74.412000000000006</v>
      </c>
      <c r="F52" s="587">
        <v>70.194000000000003</v>
      </c>
      <c r="G52" s="587">
        <v>64.694999999999993</v>
      </c>
      <c r="H52" s="587">
        <v>54.033000000000001</v>
      </c>
      <c r="I52" s="587">
        <v>64.933999999999997</v>
      </c>
      <c r="J52" s="587">
        <v>53.631999999999998</v>
      </c>
      <c r="K52" s="587">
        <v>53.463999999999999</v>
      </c>
      <c r="L52" s="587">
        <v>50.136000000000003</v>
      </c>
      <c r="M52" s="587">
        <v>50.006</v>
      </c>
      <c r="N52" s="587">
        <v>49.496000000000002</v>
      </c>
      <c r="O52" s="587">
        <v>47.27</v>
      </c>
      <c r="P52" s="587">
        <v>50.372</v>
      </c>
      <c r="Q52" s="587">
        <v>65.453999999999994</v>
      </c>
      <c r="R52" s="649"/>
      <c r="S52" s="356"/>
    </row>
    <row r="53" spans="1:21" s="397" customFormat="1" ht="11.25" customHeight="1" x14ac:dyDescent="0.2">
      <c r="A53" s="367"/>
      <c r="B53" s="435"/>
      <c r="C53" s="589"/>
      <c r="D53" s="633" t="s">
        <v>240</v>
      </c>
      <c r="E53" s="579">
        <v>-2.9830508474576245</v>
      </c>
      <c r="F53" s="579">
        <v>-4.3352640545144761</v>
      </c>
      <c r="G53" s="579">
        <v>3.037204561381146</v>
      </c>
      <c r="H53" s="579">
        <v>-4.616226521677735</v>
      </c>
      <c r="I53" s="579">
        <v>-5.7301723261857447</v>
      </c>
      <c r="J53" s="579">
        <v>-3.6695105523125271</v>
      </c>
      <c r="K53" s="579">
        <v>-11.790133641313316</v>
      </c>
      <c r="L53" s="579">
        <v>-6.7497442574165341</v>
      </c>
      <c r="M53" s="579">
        <v>3.8503073600265836</v>
      </c>
      <c r="N53" s="579">
        <v>-7.7427772600186291</v>
      </c>
      <c r="O53" s="579">
        <v>-16.626982027267758</v>
      </c>
      <c r="P53" s="579">
        <v>-4.877726371447455</v>
      </c>
      <c r="Q53" s="579">
        <v>-12.038380906305445</v>
      </c>
      <c r="R53" s="646"/>
      <c r="S53" s="67"/>
    </row>
    <row r="54" spans="1:21" s="577" customFormat="1" ht="15.75" customHeight="1" x14ac:dyDescent="0.2">
      <c r="A54" s="576"/>
      <c r="B54" s="465"/>
      <c r="C54" s="1300" t="s">
        <v>307</v>
      </c>
      <c r="D54" s="195"/>
      <c r="E54" s="587">
        <v>17.003</v>
      </c>
      <c r="F54" s="587">
        <v>16.132000000000001</v>
      </c>
      <c r="G54" s="587">
        <v>13.237</v>
      </c>
      <c r="H54" s="587">
        <v>10.487</v>
      </c>
      <c r="I54" s="587">
        <v>15.558999999999999</v>
      </c>
      <c r="J54" s="587">
        <v>15.617000000000001</v>
      </c>
      <c r="K54" s="587">
        <v>16.334</v>
      </c>
      <c r="L54" s="587">
        <v>14.250999999999999</v>
      </c>
      <c r="M54" s="587">
        <v>16.872</v>
      </c>
      <c r="N54" s="587">
        <v>16.274000000000001</v>
      </c>
      <c r="O54" s="587">
        <v>11.95</v>
      </c>
      <c r="P54" s="587">
        <v>9.593</v>
      </c>
      <c r="Q54" s="587">
        <v>11.157999999999999</v>
      </c>
      <c r="R54" s="645"/>
      <c r="S54" s="356"/>
    </row>
    <row r="55" spans="1:21" s="397" customFormat="1" ht="9.75" customHeight="1" x14ac:dyDescent="0.2">
      <c r="A55" s="556"/>
      <c r="B55" s="600"/>
      <c r="C55" s="601"/>
      <c r="D55" s="633" t="s">
        <v>156</v>
      </c>
      <c r="E55" s="579">
        <v>4.1914332986089819</v>
      </c>
      <c r="F55" s="579">
        <v>5.7073586265644627</v>
      </c>
      <c r="G55" s="579">
        <v>4.7065337763012138</v>
      </c>
      <c r="H55" s="579">
        <v>-1.1965328811004428</v>
      </c>
      <c r="I55" s="579">
        <v>-1.7677883704779407</v>
      </c>
      <c r="J55" s="579">
        <v>14.259584430787253</v>
      </c>
      <c r="K55" s="579">
        <v>-2.7159023228111923</v>
      </c>
      <c r="L55" s="579">
        <v>-19.234910739586287</v>
      </c>
      <c r="M55" s="579">
        <v>1.6569259504729761</v>
      </c>
      <c r="N55" s="579">
        <v>0.65561603166750526</v>
      </c>
      <c r="O55" s="579">
        <v>-22.225837943377812</v>
      </c>
      <c r="P55" s="579">
        <v>-29.035360260393549</v>
      </c>
      <c r="Q55" s="579">
        <v>-34.376286537669834</v>
      </c>
      <c r="R55" s="646"/>
      <c r="S55" s="67"/>
      <c r="U55" s="577"/>
    </row>
    <row r="56" spans="1:21" s="577" customFormat="1" ht="15.75" customHeight="1" x14ac:dyDescent="0.2">
      <c r="A56" s="576"/>
      <c r="B56" s="465"/>
      <c r="C56" s="1692" t="s">
        <v>340</v>
      </c>
      <c r="D56" s="1692"/>
      <c r="E56" s="587">
        <v>267.57799999999997</v>
      </c>
      <c r="F56" s="587">
        <v>251.33099999999999</v>
      </c>
      <c r="G56" s="587">
        <v>250.55500000000001</v>
      </c>
      <c r="H56" s="587">
        <v>261.00400000000002</v>
      </c>
      <c r="I56" s="587">
        <v>262.14800000000002</v>
      </c>
      <c r="J56" s="587">
        <v>257.22800000000001</v>
      </c>
      <c r="K56" s="587">
        <v>251.01599999999999</v>
      </c>
      <c r="L56" s="587">
        <v>243.321</v>
      </c>
      <c r="M56" s="587">
        <v>233.87899999999999</v>
      </c>
      <c r="N56" s="587">
        <v>221.673</v>
      </c>
      <c r="O56" s="587">
        <v>219.172</v>
      </c>
      <c r="P56" s="587">
        <v>216.07900000000001</v>
      </c>
      <c r="Q56" s="587">
        <v>221.44800000000001</v>
      </c>
      <c r="R56" s="646"/>
      <c r="S56" s="356"/>
      <c r="T56" s="1439"/>
    </row>
    <row r="57" spans="1:21" s="397" customFormat="1" ht="10.5" customHeight="1" x14ac:dyDescent="0.2">
      <c r="A57" s="367"/>
      <c r="B57" s="435"/>
      <c r="C57" s="602"/>
      <c r="D57" s="602"/>
      <c r="E57" s="603"/>
      <c r="F57" s="604"/>
      <c r="G57" s="604"/>
      <c r="H57" s="604"/>
      <c r="I57" s="604"/>
      <c r="J57" s="604"/>
      <c r="K57" s="604"/>
      <c r="L57" s="604"/>
      <c r="M57" s="604"/>
      <c r="N57" s="604"/>
      <c r="O57" s="604"/>
      <c r="P57" s="604"/>
      <c r="Q57" s="604"/>
      <c r="R57" s="646"/>
      <c r="S57" s="67"/>
    </row>
    <row r="58" spans="1:21" s="397" customFormat="1" ht="10.5" customHeight="1" x14ac:dyDescent="0.2">
      <c r="A58" s="367"/>
      <c r="B58" s="435"/>
      <c r="C58" s="589"/>
      <c r="D58" s="152"/>
      <c r="E58" s="580"/>
      <c r="F58" s="580"/>
      <c r="G58" s="580"/>
      <c r="H58" s="580"/>
      <c r="I58" s="580"/>
      <c r="J58" s="580"/>
      <c r="K58" s="580"/>
      <c r="L58" s="580"/>
      <c r="M58" s="580"/>
      <c r="N58" s="580"/>
      <c r="O58" s="580"/>
      <c r="P58" s="580"/>
      <c r="Q58" s="580"/>
      <c r="R58" s="646"/>
      <c r="S58" s="67"/>
    </row>
    <row r="59" spans="1:21" s="397" customFormat="1" ht="10.5" customHeight="1" x14ac:dyDescent="0.2">
      <c r="A59" s="367"/>
      <c r="B59" s="435"/>
      <c r="C59" s="589"/>
      <c r="D59" s="152"/>
      <c r="E59" s="590"/>
      <c r="F59" s="590"/>
      <c r="G59" s="590"/>
      <c r="H59" s="590"/>
      <c r="I59" s="590"/>
      <c r="J59" s="590"/>
      <c r="K59" s="590"/>
      <c r="L59" s="590"/>
      <c r="M59" s="590"/>
      <c r="N59" s="590"/>
      <c r="O59" s="590"/>
      <c r="P59" s="590"/>
      <c r="Q59" s="590"/>
      <c r="R59" s="646"/>
      <c r="S59" s="67"/>
    </row>
    <row r="60" spans="1:21" s="397" customFormat="1" ht="10.5" customHeight="1" x14ac:dyDescent="0.2">
      <c r="A60" s="367"/>
      <c r="B60" s="435"/>
      <c r="C60" s="589"/>
      <c r="D60" s="152"/>
      <c r="E60" s="590"/>
      <c r="F60" s="590"/>
      <c r="G60" s="590"/>
      <c r="H60" s="590"/>
      <c r="I60" s="590"/>
      <c r="J60" s="590"/>
      <c r="K60" s="590"/>
      <c r="L60" s="590"/>
      <c r="M60" s="590"/>
      <c r="N60" s="590"/>
      <c r="O60" s="590"/>
      <c r="P60" s="590"/>
      <c r="Q60" s="590"/>
      <c r="R60" s="646"/>
      <c r="S60" s="67"/>
    </row>
    <row r="61" spans="1:21" s="397" customFormat="1" ht="10.5" customHeight="1" x14ac:dyDescent="0.2">
      <c r="A61" s="367"/>
      <c r="B61" s="435"/>
      <c r="C61" s="589"/>
      <c r="D61" s="152"/>
      <c r="E61" s="590"/>
      <c r="F61" s="590"/>
      <c r="G61" s="590"/>
      <c r="H61" s="590"/>
      <c r="I61" s="590"/>
      <c r="J61" s="590"/>
      <c r="K61" s="590"/>
      <c r="L61" s="590"/>
      <c r="M61" s="590"/>
      <c r="N61" s="590"/>
      <c r="O61" s="590"/>
      <c r="P61" s="590"/>
      <c r="Q61" s="590"/>
      <c r="R61" s="646"/>
      <c r="S61" s="67"/>
    </row>
    <row r="62" spans="1:21" s="397" customFormat="1" ht="10.5" customHeight="1" x14ac:dyDescent="0.2">
      <c r="A62" s="367"/>
      <c r="B62" s="435"/>
      <c r="C62" s="589"/>
      <c r="D62" s="152"/>
      <c r="E62" s="590"/>
      <c r="F62" s="590"/>
      <c r="G62" s="590"/>
      <c r="H62" s="590"/>
      <c r="I62" s="590"/>
      <c r="J62" s="590"/>
      <c r="K62" s="590"/>
      <c r="L62" s="590"/>
      <c r="M62" s="590"/>
      <c r="N62" s="590"/>
      <c r="O62" s="590"/>
      <c r="P62" s="590"/>
      <c r="Q62" s="590"/>
      <c r="R62" s="646"/>
      <c r="S62" s="67"/>
    </row>
    <row r="63" spans="1:21" s="397" customFormat="1" ht="10.5" customHeight="1" x14ac:dyDescent="0.2">
      <c r="A63" s="367"/>
      <c r="B63" s="435"/>
      <c r="C63" s="589"/>
      <c r="D63" s="152"/>
      <c r="E63" s="590"/>
      <c r="F63" s="590"/>
      <c r="G63" s="590"/>
      <c r="H63" s="590"/>
      <c r="I63" s="590"/>
      <c r="J63" s="590"/>
      <c r="K63" s="590"/>
      <c r="L63" s="590"/>
      <c r="M63" s="590"/>
      <c r="N63" s="590"/>
      <c r="O63" s="590"/>
      <c r="P63" s="590"/>
      <c r="Q63" s="590"/>
      <c r="R63" s="646"/>
      <c r="S63" s="67"/>
    </row>
    <row r="64" spans="1:21" s="397" customFormat="1" ht="10.5" customHeight="1" x14ac:dyDescent="0.2">
      <c r="A64" s="367"/>
      <c r="B64" s="435"/>
      <c r="C64" s="589"/>
      <c r="D64" s="152"/>
      <c r="E64" s="590"/>
      <c r="F64" s="590"/>
      <c r="G64" s="590"/>
      <c r="H64" s="590"/>
      <c r="I64" s="590"/>
      <c r="J64" s="590"/>
      <c r="K64" s="590"/>
      <c r="L64" s="590"/>
      <c r="M64" s="590"/>
      <c r="N64" s="590"/>
      <c r="O64" s="590"/>
      <c r="P64" s="590"/>
      <c r="Q64" s="590"/>
      <c r="R64" s="646"/>
      <c r="S64" s="67"/>
    </row>
    <row r="65" spans="1:26" s="397" customFormat="1" ht="10.5" customHeight="1" x14ac:dyDescent="0.2">
      <c r="A65" s="367"/>
      <c r="B65" s="435"/>
      <c r="C65" s="589"/>
      <c r="D65" s="152"/>
      <c r="E65" s="590"/>
      <c r="F65" s="590"/>
      <c r="G65" s="590"/>
      <c r="H65" s="590"/>
      <c r="I65" s="590"/>
      <c r="J65" s="590"/>
      <c r="K65" s="590"/>
      <c r="L65" s="590"/>
      <c r="M65" s="590"/>
      <c r="N65" s="590"/>
      <c r="O65" s="590"/>
      <c r="P65" s="590"/>
      <c r="Q65" s="590"/>
      <c r="R65" s="646"/>
      <c r="S65" s="67"/>
    </row>
    <row r="66" spans="1:26" s="397" customFormat="1" ht="10.5" customHeight="1" x14ac:dyDescent="0.2">
      <c r="A66" s="367"/>
      <c r="B66" s="435"/>
      <c r="C66" s="589"/>
      <c r="D66" s="152"/>
      <c r="E66" s="590"/>
      <c r="F66" s="590"/>
      <c r="G66" s="590"/>
      <c r="H66" s="590"/>
      <c r="I66" s="590"/>
      <c r="J66" s="590"/>
      <c r="K66" s="590"/>
      <c r="L66" s="590"/>
      <c r="M66" s="590"/>
      <c r="N66" s="590"/>
      <c r="O66" s="590"/>
      <c r="P66" s="590"/>
      <c r="Q66" s="590"/>
      <c r="R66" s="646"/>
      <c r="S66" s="67"/>
    </row>
    <row r="67" spans="1:26" s="397" customFormat="1" ht="10.5" customHeight="1" x14ac:dyDescent="0.2">
      <c r="A67" s="367"/>
      <c r="B67" s="435"/>
      <c r="C67" s="589"/>
      <c r="D67" s="152"/>
      <c r="E67" s="590"/>
      <c r="F67" s="590"/>
      <c r="G67" s="590"/>
      <c r="H67" s="590"/>
      <c r="I67" s="590"/>
      <c r="J67" s="590"/>
      <c r="K67" s="590"/>
      <c r="L67" s="590"/>
      <c r="M67" s="590"/>
      <c r="N67" s="590"/>
      <c r="O67" s="590"/>
      <c r="P67" s="590"/>
      <c r="Q67" s="590"/>
      <c r="R67" s="646"/>
      <c r="S67" s="67"/>
    </row>
    <row r="68" spans="1:26" s="397" customFormat="1" ht="10.5" customHeight="1" x14ac:dyDescent="0.2">
      <c r="A68" s="367"/>
      <c r="B68" s="435"/>
      <c r="C68" s="589"/>
      <c r="D68" s="152"/>
      <c r="E68" s="590"/>
      <c r="F68" s="590"/>
      <c r="G68" s="590"/>
      <c r="H68" s="590"/>
      <c r="I68" s="590"/>
      <c r="J68" s="590"/>
      <c r="K68" s="590"/>
      <c r="L68" s="590"/>
      <c r="M68" s="590"/>
      <c r="N68" s="590"/>
      <c r="O68" s="590"/>
      <c r="P68" s="590"/>
      <c r="Q68" s="590"/>
      <c r="R68" s="646"/>
      <c r="S68" s="67"/>
    </row>
    <row r="69" spans="1:26" s="397" customFormat="1" ht="10.5" customHeight="1" x14ac:dyDescent="0.2">
      <c r="A69" s="367"/>
      <c r="B69" s="435"/>
      <c r="C69" s="589"/>
      <c r="D69" s="152"/>
      <c r="E69" s="590"/>
      <c r="F69" s="590"/>
      <c r="G69" s="590"/>
      <c r="H69" s="590"/>
      <c r="I69" s="590"/>
      <c r="J69" s="590"/>
      <c r="K69" s="590"/>
      <c r="L69" s="590"/>
      <c r="M69" s="590"/>
      <c r="N69" s="590"/>
      <c r="O69" s="590"/>
      <c r="P69" s="590"/>
      <c r="Q69" s="590"/>
      <c r="R69" s="646"/>
      <c r="S69" s="67"/>
    </row>
    <row r="70" spans="1:26" s="397" customFormat="1" ht="17.25" customHeight="1" x14ac:dyDescent="0.2">
      <c r="A70" s="367"/>
      <c r="B70" s="435"/>
      <c r="C70" s="1696" t="s">
        <v>483</v>
      </c>
      <c r="D70" s="1696"/>
      <c r="E70" s="1696"/>
      <c r="F70" s="1696"/>
      <c r="G70" s="1696"/>
      <c r="H70" s="1696"/>
      <c r="I70" s="1696"/>
      <c r="J70" s="1696"/>
      <c r="K70" s="1696"/>
      <c r="L70" s="1696"/>
      <c r="M70" s="1696"/>
      <c r="N70" s="1696"/>
      <c r="O70" s="1696"/>
      <c r="P70" s="1696"/>
      <c r="Q70" s="1696"/>
      <c r="R70" s="646"/>
      <c r="S70" s="67"/>
    </row>
    <row r="71" spans="1:26" s="681" customFormat="1" ht="11.25" customHeight="1" x14ac:dyDescent="0.2">
      <c r="A71" s="379"/>
      <c r="B71" s="510"/>
      <c r="C71" s="1697" t="s">
        <v>708</v>
      </c>
      <c r="D71" s="1697"/>
      <c r="E71" s="1697"/>
      <c r="F71" s="1697"/>
      <c r="G71" s="1697"/>
      <c r="H71" s="1697"/>
      <c r="I71" s="1697"/>
      <c r="J71" s="1697"/>
      <c r="K71" s="1697"/>
      <c r="L71" s="1698" t="s">
        <v>480</v>
      </c>
      <c r="M71" s="1698"/>
      <c r="N71" s="1698"/>
      <c r="O71" s="1699" t="s">
        <v>479</v>
      </c>
      <c r="P71" s="1699"/>
      <c r="Q71" s="1699"/>
      <c r="R71" s="1030"/>
      <c r="S71" s="1030"/>
      <c r="T71" s="1440"/>
      <c r="U71" s="1440"/>
      <c r="V71" s="1440"/>
      <c r="W71" s="1440"/>
      <c r="X71" s="1440"/>
      <c r="Y71" s="1440"/>
      <c r="Z71" s="1440"/>
    </row>
    <row r="72" spans="1:26" s="397" customFormat="1" ht="9.75" customHeight="1" x14ac:dyDescent="0.2">
      <c r="A72" s="367"/>
      <c r="B72" s="435"/>
      <c r="C72" s="1031" t="s">
        <v>484</v>
      </c>
      <c r="D72" s="1031"/>
      <c r="R72" s="646"/>
      <c r="S72" s="67"/>
    </row>
    <row r="73" spans="1:26" x14ac:dyDescent="0.2">
      <c r="A73" s="367"/>
      <c r="B73" s="605">
        <v>20</v>
      </c>
      <c r="C73" s="1674">
        <v>42644</v>
      </c>
      <c r="D73" s="1674"/>
      <c r="E73" s="570"/>
      <c r="F73" s="606"/>
      <c r="G73" s="606"/>
      <c r="H73" s="606"/>
      <c r="I73" s="606"/>
      <c r="J73" s="607"/>
      <c r="K73" s="607"/>
      <c r="L73" s="607"/>
      <c r="M73" s="607"/>
      <c r="N73" s="608"/>
      <c r="O73" s="608"/>
      <c r="P73" s="608"/>
      <c r="Q73" s="881"/>
      <c r="R73" s="650"/>
      <c r="S73" s="881"/>
    </row>
  </sheetData>
  <mergeCells count="11">
    <mergeCell ref="C34:D34"/>
    <mergeCell ref="C73:D73"/>
    <mergeCell ref="E1:Q1"/>
    <mergeCell ref="P3:Q3"/>
    <mergeCell ref="E6:I6"/>
    <mergeCell ref="J6:Q6"/>
    <mergeCell ref="C56:D56"/>
    <mergeCell ref="C70:Q70"/>
    <mergeCell ref="C71:K71"/>
    <mergeCell ref="L71:N71"/>
    <mergeCell ref="O71:Q71"/>
  </mergeCells>
  <conditionalFormatting sqref="E7:Q7">
    <cfRule type="cellIs" dxfId="5"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zoomScaleNormal="100" workbookViewId="0"/>
  </sheetViews>
  <sheetFormatPr defaultRowHeight="12.75" x14ac:dyDescent="0.2"/>
  <cols>
    <col min="1" max="1" width="1" style="79" customWidth="1"/>
    <col min="2" max="2" width="2.5703125" style="79" customWidth="1"/>
    <col min="3" max="3" width="1" style="79" customWidth="1"/>
    <col min="4" max="4" width="13" style="79" customWidth="1"/>
    <col min="5" max="6" width="16" style="79" customWidth="1"/>
    <col min="7" max="9" width="15.7109375" style="79" customWidth="1"/>
    <col min="10" max="10" width="0.85546875" style="79" customWidth="1"/>
    <col min="11" max="11" width="2.5703125" style="79" customWidth="1"/>
    <col min="12" max="12" width="1" style="79" customWidth="1"/>
    <col min="13" max="16384" width="9.140625" style="79"/>
  </cols>
  <sheetData>
    <row r="1" spans="1:12" ht="13.5" customHeight="1" x14ac:dyDescent="0.2">
      <c r="A1" s="81"/>
      <c r="B1" s="751"/>
      <c r="C1" s="752" t="s">
        <v>398</v>
      </c>
      <c r="D1" s="753"/>
      <c r="E1" s="81"/>
      <c r="F1" s="81"/>
      <c r="G1" s="81"/>
      <c r="H1" s="81"/>
      <c r="I1" s="754"/>
      <c r="J1" s="81"/>
      <c r="K1" s="81"/>
      <c r="L1" s="78"/>
    </row>
    <row r="2" spans="1:12" ht="6" customHeight="1" x14ac:dyDescent="0.2">
      <c r="A2" s="303"/>
      <c r="B2" s="755"/>
      <c r="C2" s="756"/>
      <c r="D2" s="756"/>
      <c r="E2" s="757"/>
      <c r="F2" s="757"/>
      <c r="G2" s="757"/>
      <c r="H2" s="757"/>
      <c r="I2" s="758"/>
      <c r="J2" s="723"/>
      <c r="K2" s="302"/>
      <c r="L2" s="78"/>
    </row>
    <row r="3" spans="1:12" ht="6" customHeight="1" thickBot="1" x14ac:dyDescent="0.25">
      <c r="A3" s="303"/>
      <c r="B3" s="303"/>
      <c r="C3" s="81"/>
      <c r="D3" s="81"/>
      <c r="E3" s="81"/>
      <c r="F3" s="81"/>
      <c r="G3" s="81"/>
      <c r="H3" s="81"/>
      <c r="I3" s="81"/>
      <c r="J3" s="81"/>
      <c r="K3" s="304"/>
      <c r="L3" s="78"/>
    </row>
    <row r="4" spans="1:12" s="83" customFormat="1" ht="13.5" customHeight="1" thickBot="1" x14ac:dyDescent="0.25">
      <c r="A4" s="346"/>
      <c r="B4" s="303"/>
      <c r="C4" s="1711" t="s">
        <v>709</v>
      </c>
      <c r="D4" s="1712"/>
      <c r="E4" s="1712"/>
      <c r="F4" s="1712"/>
      <c r="G4" s="1712"/>
      <c r="H4" s="1712"/>
      <c r="I4" s="1712"/>
      <c r="J4" s="1713"/>
      <c r="K4" s="304"/>
      <c r="L4" s="82"/>
    </row>
    <row r="5" spans="1:12" ht="15.75" customHeight="1" x14ac:dyDescent="0.2">
      <c r="A5" s="303"/>
      <c r="B5" s="303"/>
      <c r="C5" s="759" t="s">
        <v>509</v>
      </c>
      <c r="D5" s="84"/>
      <c r="E5" s="84"/>
      <c r="F5" s="84"/>
      <c r="G5" s="84"/>
      <c r="H5" s="84"/>
      <c r="I5" s="84"/>
      <c r="J5" s="760"/>
      <c r="K5" s="304"/>
      <c r="L5" s="78"/>
    </row>
    <row r="6" spans="1:12" ht="12" customHeight="1" x14ac:dyDescent="0.2">
      <c r="A6" s="303"/>
      <c r="B6" s="303"/>
      <c r="C6" s="84"/>
      <c r="D6" s="84"/>
      <c r="E6" s="761"/>
      <c r="F6" s="761"/>
      <c r="G6" s="761"/>
      <c r="H6" s="761"/>
      <c r="I6" s="761"/>
      <c r="J6" s="762"/>
      <c r="K6" s="304"/>
      <c r="L6" s="78"/>
    </row>
    <row r="7" spans="1:12" ht="24" customHeight="1" x14ac:dyDescent="0.2">
      <c r="A7" s="303"/>
      <c r="B7" s="303"/>
      <c r="C7" s="1714" t="s">
        <v>713</v>
      </c>
      <c r="D7" s="1715"/>
      <c r="E7" s="750" t="s">
        <v>68</v>
      </c>
      <c r="F7" s="750" t="s">
        <v>399</v>
      </c>
      <c r="G7" s="85" t="s">
        <v>400</v>
      </c>
      <c r="H7" s="85" t="s">
        <v>401</v>
      </c>
      <c r="I7" s="85"/>
      <c r="J7" s="763"/>
      <c r="K7" s="305"/>
      <c r="L7" s="86"/>
    </row>
    <row r="8" spans="1:12" s="770" customFormat="1" ht="3" customHeight="1" x14ac:dyDescent="0.2">
      <c r="A8" s="764"/>
      <c r="B8" s="303"/>
      <c r="C8" s="87"/>
      <c r="D8" s="765"/>
      <c r="E8" s="766"/>
      <c r="F8" s="767"/>
      <c r="G8" s="765"/>
      <c r="H8" s="765"/>
      <c r="I8" s="765"/>
      <c r="J8" s="765"/>
      <c r="K8" s="768"/>
      <c r="L8" s="769"/>
    </row>
    <row r="9" spans="1:12" s="91" customFormat="1" ht="12.75" customHeight="1" x14ac:dyDescent="0.2">
      <c r="A9" s="347"/>
      <c r="B9" s="303"/>
      <c r="C9" s="89" t="s">
        <v>196</v>
      </c>
      <c r="D9" s="697" t="s">
        <v>196</v>
      </c>
      <c r="E9" s="720">
        <v>4.0999999999999996</v>
      </c>
      <c r="F9" s="720">
        <v>6.8</v>
      </c>
      <c r="G9" s="720">
        <v>4.4000000000000004</v>
      </c>
      <c r="H9" s="720">
        <v>3.8</v>
      </c>
      <c r="I9" s="90">
        <f>IFERROR(H9/G9,":")</f>
        <v>0.86363636363636354</v>
      </c>
      <c r="J9" s="771"/>
      <c r="K9" s="306"/>
      <c r="L9" s="88"/>
    </row>
    <row r="10" spans="1:12" ht="12.75" customHeight="1" x14ac:dyDescent="0.2">
      <c r="A10" s="303"/>
      <c r="B10" s="303"/>
      <c r="C10" s="89" t="s">
        <v>197</v>
      </c>
      <c r="D10" s="697" t="s">
        <v>197</v>
      </c>
      <c r="E10" s="720">
        <v>6.3</v>
      </c>
      <c r="F10" s="720">
        <v>11.7</v>
      </c>
      <c r="G10" s="720">
        <v>6.5</v>
      </c>
      <c r="H10" s="720">
        <v>6.1</v>
      </c>
      <c r="I10" s="90">
        <f t="shared" ref="I10:I39" si="0">IFERROR(H10/G10,":")</f>
        <v>0.93846153846153846</v>
      </c>
      <c r="J10" s="771"/>
      <c r="K10" s="307"/>
      <c r="L10" s="80"/>
    </row>
    <row r="11" spans="1:12" ht="12.75" customHeight="1" x14ac:dyDescent="0.2">
      <c r="A11" s="303"/>
      <c r="B11" s="303"/>
      <c r="C11" s="89" t="s">
        <v>198</v>
      </c>
      <c r="D11" s="697" t="s">
        <v>198</v>
      </c>
      <c r="E11" s="720">
        <v>8</v>
      </c>
      <c r="F11" s="720">
        <v>21.2</v>
      </c>
      <c r="G11" s="720">
        <v>8.1</v>
      </c>
      <c r="H11" s="720">
        <v>8</v>
      </c>
      <c r="I11" s="90">
        <f t="shared" si="0"/>
        <v>0.98765432098765438</v>
      </c>
      <c r="J11" s="771"/>
      <c r="K11" s="307"/>
      <c r="L11" s="80"/>
    </row>
    <row r="12" spans="1:12" ht="12.75" customHeight="1" x14ac:dyDescent="0.2">
      <c r="A12" s="303"/>
      <c r="B12" s="303"/>
      <c r="C12" s="89" t="s">
        <v>372</v>
      </c>
      <c r="D12" s="697" t="s">
        <v>372</v>
      </c>
      <c r="E12" s="720">
        <v>12</v>
      </c>
      <c r="F12" s="720">
        <v>26.7</v>
      </c>
      <c r="G12" s="720">
        <v>11.8</v>
      </c>
      <c r="H12" s="720">
        <v>12.2</v>
      </c>
      <c r="I12" s="90">
        <f t="shared" si="0"/>
        <v>1.0338983050847457</v>
      </c>
      <c r="J12" s="771"/>
      <c r="K12" s="307"/>
      <c r="L12" s="80"/>
    </row>
    <row r="13" spans="1:12" ht="12.75" customHeight="1" x14ac:dyDescent="0.2">
      <c r="A13" s="303"/>
      <c r="B13" s="303"/>
      <c r="C13" s="89"/>
      <c r="D13" s="697" t="s">
        <v>380</v>
      </c>
      <c r="E13" s="720">
        <v>12.6</v>
      </c>
      <c r="F13" s="720">
        <v>29.4</v>
      </c>
      <c r="G13" s="720">
        <v>11.6</v>
      </c>
      <c r="H13" s="720">
        <v>13.7</v>
      </c>
      <c r="I13" s="90">
        <f t="shared" si="0"/>
        <v>1.1810344827586208</v>
      </c>
      <c r="J13" s="771"/>
      <c r="K13" s="307"/>
      <c r="L13" s="80"/>
    </row>
    <row r="14" spans="1:12" ht="12.75" customHeight="1" x14ac:dyDescent="0.2">
      <c r="A14" s="303"/>
      <c r="B14" s="303"/>
      <c r="C14" s="89" t="s">
        <v>199</v>
      </c>
      <c r="D14" s="697" t="s">
        <v>199</v>
      </c>
      <c r="E14" s="720">
        <v>9.4</v>
      </c>
      <c r="F14" s="720">
        <v>19.100000000000001</v>
      </c>
      <c r="G14" s="720">
        <v>8.1999999999999993</v>
      </c>
      <c r="H14" s="720">
        <v>10.8</v>
      </c>
      <c r="I14" s="90">
        <f t="shared" si="0"/>
        <v>1.3170731707317076</v>
      </c>
      <c r="J14" s="771"/>
      <c r="K14" s="307"/>
      <c r="L14" s="80"/>
    </row>
    <row r="15" spans="1:12" ht="12.75" customHeight="1" x14ac:dyDescent="0.2">
      <c r="A15" s="303"/>
      <c r="B15" s="303"/>
      <c r="C15" s="89" t="s">
        <v>373</v>
      </c>
      <c r="D15" s="697" t="s">
        <v>381</v>
      </c>
      <c r="E15" s="720">
        <v>7.7</v>
      </c>
      <c r="F15" s="720">
        <v>13.5</v>
      </c>
      <c r="G15" s="720">
        <v>7.1</v>
      </c>
      <c r="H15" s="720">
        <v>8.4</v>
      </c>
      <c r="I15" s="90">
        <f t="shared" si="0"/>
        <v>1.183098591549296</v>
      </c>
      <c r="J15" s="771"/>
      <c r="K15" s="307"/>
      <c r="L15" s="80"/>
    </row>
    <row r="16" spans="1:12" ht="12.75" customHeight="1" x14ac:dyDescent="0.2">
      <c r="A16" s="303"/>
      <c r="B16" s="303"/>
      <c r="C16" s="89" t="s">
        <v>200</v>
      </c>
      <c r="D16" s="697" t="s">
        <v>200</v>
      </c>
      <c r="E16" s="720">
        <v>19.3</v>
      </c>
      <c r="F16" s="720">
        <v>42.6</v>
      </c>
      <c r="G16" s="720">
        <v>17.8</v>
      </c>
      <c r="H16" s="720">
        <v>21</v>
      </c>
      <c r="I16" s="90">
        <f t="shared" si="0"/>
        <v>1.1797752808988764</v>
      </c>
      <c r="J16" s="771"/>
      <c r="K16" s="307"/>
      <c r="L16" s="80"/>
    </row>
    <row r="17" spans="1:12" ht="12.75" customHeight="1" x14ac:dyDescent="0.2">
      <c r="A17" s="303"/>
      <c r="B17" s="303"/>
      <c r="C17" s="89" t="s">
        <v>374</v>
      </c>
      <c r="D17" s="697" t="s">
        <v>374</v>
      </c>
      <c r="E17" s="720">
        <v>7.6</v>
      </c>
      <c r="F17" s="720">
        <v>14.6</v>
      </c>
      <c r="G17" s="720">
        <v>7.8</v>
      </c>
      <c r="H17" s="720">
        <v>7.4</v>
      </c>
      <c r="I17" s="90">
        <f t="shared" si="0"/>
        <v>0.94871794871794879</v>
      </c>
      <c r="J17" s="771"/>
      <c r="K17" s="307"/>
      <c r="L17" s="80"/>
    </row>
    <row r="18" spans="1:12" ht="12.75" customHeight="1" x14ac:dyDescent="0.2">
      <c r="A18" s="303"/>
      <c r="B18" s="303"/>
      <c r="C18" s="89" t="s">
        <v>201</v>
      </c>
      <c r="D18" s="697" t="s">
        <v>201</v>
      </c>
      <c r="E18" s="720">
        <v>8.6</v>
      </c>
      <c r="F18" s="720">
        <v>20.100000000000001</v>
      </c>
      <c r="G18" s="720">
        <v>8.6999999999999993</v>
      </c>
      <c r="H18" s="720">
        <v>8.5</v>
      </c>
      <c r="I18" s="90">
        <f t="shared" si="0"/>
        <v>0.97701149425287359</v>
      </c>
      <c r="J18" s="771"/>
      <c r="K18" s="307"/>
      <c r="L18" s="80"/>
    </row>
    <row r="19" spans="1:12" ht="12.75" customHeight="1" x14ac:dyDescent="0.2">
      <c r="A19" s="303"/>
      <c r="B19" s="303"/>
      <c r="C19" s="89" t="s">
        <v>202</v>
      </c>
      <c r="D19" s="697" t="s">
        <v>202</v>
      </c>
      <c r="E19" s="720">
        <v>10.199999999999999</v>
      </c>
      <c r="F19" s="720">
        <v>23.9</v>
      </c>
      <c r="G19" s="720">
        <v>10.4</v>
      </c>
      <c r="H19" s="720">
        <v>9.9</v>
      </c>
      <c r="I19" s="90">
        <f t="shared" si="0"/>
        <v>0.95192307692307687</v>
      </c>
      <c r="J19" s="771"/>
      <c r="K19" s="307"/>
      <c r="L19" s="80"/>
    </row>
    <row r="20" spans="1:12" s="93" customFormat="1" ht="12.75" customHeight="1" x14ac:dyDescent="0.2">
      <c r="A20" s="348"/>
      <c r="B20" s="303"/>
      <c r="C20" s="89" t="s">
        <v>356</v>
      </c>
      <c r="D20" s="697" t="s">
        <v>375</v>
      </c>
      <c r="E20" s="720">
        <v>23.2</v>
      </c>
      <c r="F20" s="720">
        <v>42.7</v>
      </c>
      <c r="G20" s="720">
        <v>19.399999999999999</v>
      </c>
      <c r="H20" s="720">
        <v>27.9</v>
      </c>
      <c r="I20" s="90">
        <f t="shared" si="0"/>
        <v>1.4381443298969072</v>
      </c>
      <c r="J20" s="772"/>
      <c r="K20" s="308"/>
      <c r="L20" s="92"/>
    </row>
    <row r="21" spans="1:12" ht="12.75" customHeight="1" x14ac:dyDescent="0.2">
      <c r="A21" s="303"/>
      <c r="B21" s="303"/>
      <c r="C21" s="89" t="s">
        <v>203</v>
      </c>
      <c r="D21" s="697" t="s">
        <v>382</v>
      </c>
      <c r="E21" s="720">
        <v>5.7</v>
      </c>
      <c r="F21" s="720">
        <v>10.5</v>
      </c>
      <c r="G21" s="720">
        <v>5.3</v>
      </c>
      <c r="H21" s="720">
        <v>6.1</v>
      </c>
      <c r="I21" s="90">
        <f t="shared" si="0"/>
        <v>1.1509433962264151</v>
      </c>
      <c r="J21" s="771"/>
      <c r="K21" s="307"/>
      <c r="L21" s="80"/>
    </row>
    <row r="22" spans="1:12" s="95" customFormat="1" ht="12.75" customHeight="1" x14ac:dyDescent="0.2">
      <c r="A22" s="349"/>
      <c r="B22" s="303"/>
      <c r="C22" s="89" t="s">
        <v>204</v>
      </c>
      <c r="D22" s="697" t="s">
        <v>204</v>
      </c>
      <c r="E22" s="720">
        <v>7.9</v>
      </c>
      <c r="F22" s="720">
        <v>15.9</v>
      </c>
      <c r="G22" s="720">
        <v>9.1999999999999993</v>
      </c>
      <c r="H22" s="720">
        <v>6.4</v>
      </c>
      <c r="I22" s="90">
        <f t="shared" si="0"/>
        <v>0.69565217391304357</v>
      </c>
      <c r="J22" s="772"/>
      <c r="K22" s="309"/>
      <c r="L22" s="94"/>
    </row>
    <row r="23" spans="1:12" s="97" customFormat="1" ht="12.75" customHeight="1" x14ac:dyDescent="0.2">
      <c r="A23" s="310"/>
      <c r="B23" s="310"/>
      <c r="C23" s="89" t="s">
        <v>205</v>
      </c>
      <c r="D23" s="697" t="s">
        <v>205</v>
      </c>
      <c r="E23" s="720">
        <v>11.7</v>
      </c>
      <c r="F23" s="720">
        <v>37.1</v>
      </c>
      <c r="G23" s="720">
        <v>10.8</v>
      </c>
      <c r="H23" s="720">
        <v>12.8</v>
      </c>
      <c r="I23" s="90">
        <f t="shared" si="0"/>
        <v>1.1851851851851851</v>
      </c>
      <c r="J23" s="771"/>
      <c r="K23" s="307"/>
      <c r="L23" s="96"/>
    </row>
    <row r="24" spans="1:12" ht="12.75" customHeight="1" x14ac:dyDescent="0.2">
      <c r="A24" s="303"/>
      <c r="B24" s="303"/>
      <c r="C24" s="89" t="s">
        <v>206</v>
      </c>
      <c r="D24" s="697" t="s">
        <v>206</v>
      </c>
      <c r="E24" s="720">
        <v>6.3</v>
      </c>
      <c r="F24" s="720">
        <v>17.399999999999999</v>
      </c>
      <c r="G24" s="720">
        <v>5.7</v>
      </c>
      <c r="H24" s="720">
        <v>6.9</v>
      </c>
      <c r="I24" s="90">
        <f t="shared" si="0"/>
        <v>1.2105263157894737</v>
      </c>
      <c r="J24" s="771"/>
      <c r="K24" s="307"/>
      <c r="L24" s="80"/>
    </row>
    <row r="25" spans="1:12" ht="12.75" customHeight="1" x14ac:dyDescent="0.2">
      <c r="A25" s="303"/>
      <c r="B25" s="303"/>
      <c r="C25" s="89" t="s">
        <v>207</v>
      </c>
      <c r="D25" s="697" t="s">
        <v>207</v>
      </c>
      <c r="E25" s="720">
        <v>4.7</v>
      </c>
      <c r="F25" s="720">
        <v>9.8000000000000007</v>
      </c>
      <c r="G25" s="720">
        <v>4.2</v>
      </c>
      <c r="H25" s="720">
        <v>5.5</v>
      </c>
      <c r="I25" s="90">
        <f t="shared" si="0"/>
        <v>1.3095238095238095</v>
      </c>
      <c r="J25" s="771"/>
      <c r="K25" s="307"/>
      <c r="L25" s="80"/>
    </row>
    <row r="26" spans="1:12" s="99" customFormat="1" ht="12.75" customHeight="1" x14ac:dyDescent="0.2">
      <c r="A26" s="311"/>
      <c r="B26" s="311"/>
      <c r="C26" s="87" t="s">
        <v>73</v>
      </c>
      <c r="D26" s="773" t="s">
        <v>73</v>
      </c>
      <c r="E26" s="774">
        <v>10.8</v>
      </c>
      <c r="F26" s="774">
        <v>26.5</v>
      </c>
      <c r="G26" s="774">
        <v>10.6</v>
      </c>
      <c r="H26" s="774">
        <v>11.1</v>
      </c>
      <c r="I26" s="775">
        <f t="shared" si="0"/>
        <v>1.0471698113207548</v>
      </c>
      <c r="J26" s="772"/>
      <c r="K26" s="312"/>
      <c r="L26" s="98"/>
    </row>
    <row r="27" spans="1:12" s="101" customFormat="1" ht="12.75" customHeight="1" x14ac:dyDescent="0.2">
      <c r="A27" s="313"/>
      <c r="B27" s="350"/>
      <c r="C27" s="354" t="s">
        <v>208</v>
      </c>
      <c r="D27" s="698" t="s">
        <v>208</v>
      </c>
      <c r="E27" s="721">
        <v>10</v>
      </c>
      <c r="F27" s="721">
        <v>20.3</v>
      </c>
      <c r="G27" s="721">
        <v>9.6</v>
      </c>
      <c r="H27" s="721">
        <v>10.3</v>
      </c>
      <c r="I27" s="776">
        <f t="shared" si="0"/>
        <v>1.0729166666666667</v>
      </c>
      <c r="J27" s="777"/>
      <c r="K27" s="314"/>
      <c r="L27" s="100"/>
    </row>
    <row r="28" spans="1:12" ht="12.75" customHeight="1" x14ac:dyDescent="0.2">
      <c r="A28" s="303"/>
      <c r="B28" s="303"/>
      <c r="C28" s="89" t="s">
        <v>209</v>
      </c>
      <c r="D28" s="697" t="s">
        <v>209</v>
      </c>
      <c r="E28" s="720">
        <v>7.5</v>
      </c>
      <c r="F28" s="720">
        <v>14.9</v>
      </c>
      <c r="G28" s="720">
        <v>8.1</v>
      </c>
      <c r="H28" s="720">
        <v>6.9</v>
      </c>
      <c r="I28" s="90">
        <f t="shared" si="0"/>
        <v>0.85185185185185197</v>
      </c>
      <c r="J28" s="771"/>
      <c r="K28" s="307"/>
      <c r="L28" s="80"/>
    </row>
    <row r="29" spans="1:12" ht="12.75" customHeight="1" x14ac:dyDescent="0.2">
      <c r="A29" s="303"/>
      <c r="B29" s="303"/>
      <c r="C29" s="89" t="s">
        <v>210</v>
      </c>
      <c r="D29" s="697" t="s">
        <v>210</v>
      </c>
      <c r="E29" s="720">
        <v>6.3</v>
      </c>
      <c r="F29" s="720">
        <v>12</v>
      </c>
      <c r="G29" s="720">
        <v>5.7</v>
      </c>
      <c r="H29" s="720">
        <v>7</v>
      </c>
      <c r="I29" s="90">
        <f t="shared" si="0"/>
        <v>1.2280701754385965</v>
      </c>
      <c r="J29" s="771"/>
      <c r="K29" s="307"/>
      <c r="L29" s="80"/>
    </row>
    <row r="30" spans="1:12" ht="12.75" customHeight="1" x14ac:dyDescent="0.2">
      <c r="A30" s="303"/>
      <c r="B30" s="303"/>
      <c r="C30" s="89" t="s">
        <v>358</v>
      </c>
      <c r="D30" s="697" t="s">
        <v>377</v>
      </c>
      <c r="E30" s="720">
        <v>5</v>
      </c>
      <c r="F30" s="720">
        <v>12.6</v>
      </c>
      <c r="G30" s="720">
        <v>5.0999999999999996</v>
      </c>
      <c r="H30" s="720">
        <v>5</v>
      </c>
      <c r="I30" s="90">
        <f t="shared" si="0"/>
        <v>0.98039215686274517</v>
      </c>
      <c r="J30" s="771"/>
      <c r="K30" s="307"/>
      <c r="L30" s="80"/>
    </row>
    <row r="31" spans="1:12" ht="12.75" customHeight="1" x14ac:dyDescent="0.2">
      <c r="A31" s="303"/>
      <c r="B31" s="303"/>
      <c r="C31" s="89" t="s">
        <v>345</v>
      </c>
      <c r="D31" s="697" t="s">
        <v>378</v>
      </c>
      <c r="E31" s="720">
        <v>9.1999999999999993</v>
      </c>
      <c r="F31" s="720">
        <v>15.5</v>
      </c>
      <c r="G31" s="720">
        <v>10</v>
      </c>
      <c r="H31" s="720">
        <v>8.3000000000000007</v>
      </c>
      <c r="I31" s="90">
        <f t="shared" si="0"/>
        <v>0.83000000000000007</v>
      </c>
      <c r="J31" s="771"/>
      <c r="K31" s="307"/>
      <c r="L31" s="80"/>
    </row>
    <row r="32" spans="1:12" ht="12.75" customHeight="1" x14ac:dyDescent="0.2">
      <c r="A32" s="303"/>
      <c r="B32" s="303"/>
      <c r="C32" s="89" t="s">
        <v>242</v>
      </c>
      <c r="D32" s="697" t="s">
        <v>383</v>
      </c>
      <c r="E32" s="720">
        <v>8.4</v>
      </c>
      <c r="F32" s="720">
        <v>16.2</v>
      </c>
      <c r="G32" s="720">
        <v>9.6999999999999993</v>
      </c>
      <c r="H32" s="720">
        <v>7.1</v>
      </c>
      <c r="I32" s="90">
        <f t="shared" si="0"/>
        <v>0.731958762886598</v>
      </c>
      <c r="J32" s="771"/>
      <c r="K32" s="307"/>
      <c r="L32" s="80"/>
    </row>
    <row r="33" spans="1:12" s="104" customFormat="1" ht="12.75" customHeight="1" x14ac:dyDescent="0.2">
      <c r="A33" s="351"/>
      <c r="B33" s="303"/>
      <c r="C33" s="89" t="s">
        <v>211</v>
      </c>
      <c r="D33" s="697" t="s">
        <v>211</v>
      </c>
      <c r="E33" s="720">
        <v>5.7</v>
      </c>
      <c r="F33" s="720">
        <v>15.8</v>
      </c>
      <c r="G33" s="720">
        <v>5.8</v>
      </c>
      <c r="H33" s="720">
        <v>5.7</v>
      </c>
      <c r="I33" s="90">
        <f t="shared" si="0"/>
        <v>0.98275862068965525</v>
      </c>
      <c r="J33" s="771"/>
      <c r="K33" s="315"/>
      <c r="L33" s="102"/>
    </row>
    <row r="34" spans="1:12" ht="12.75" customHeight="1" x14ac:dyDescent="0.2">
      <c r="A34" s="303"/>
      <c r="B34" s="303"/>
      <c r="C34" s="89" t="s">
        <v>357</v>
      </c>
      <c r="D34" s="697" t="s">
        <v>376</v>
      </c>
      <c r="E34" s="720">
        <v>4.9000000000000004</v>
      </c>
      <c r="F34" s="720">
        <v>13.5</v>
      </c>
      <c r="G34" s="720">
        <v>5</v>
      </c>
      <c r="H34" s="720">
        <v>4.9000000000000004</v>
      </c>
      <c r="I34" s="90">
        <f t="shared" si="0"/>
        <v>0.98000000000000009</v>
      </c>
      <c r="J34" s="771"/>
      <c r="K34" s="307"/>
      <c r="L34" s="80"/>
    </row>
    <row r="35" spans="1:12" ht="12.75" customHeight="1" x14ac:dyDescent="0.2">
      <c r="A35" s="303"/>
      <c r="B35" s="303"/>
      <c r="C35" s="89" t="s">
        <v>212</v>
      </c>
      <c r="D35" s="697" t="s">
        <v>212</v>
      </c>
      <c r="E35" s="720">
        <v>4</v>
      </c>
      <c r="F35" s="720">
        <v>9.8000000000000007</v>
      </c>
      <c r="G35" s="720">
        <v>3.3</v>
      </c>
      <c r="H35" s="720">
        <v>4.9000000000000004</v>
      </c>
      <c r="I35" s="90">
        <f t="shared" si="0"/>
        <v>1.4848484848484851</v>
      </c>
      <c r="J35" s="771"/>
      <c r="K35" s="307"/>
      <c r="L35" s="80"/>
    </row>
    <row r="36" spans="1:12" s="95" customFormat="1" ht="12.75" customHeight="1" x14ac:dyDescent="0.2">
      <c r="A36" s="349"/>
      <c r="B36" s="303"/>
      <c r="C36" s="89" t="s">
        <v>379</v>
      </c>
      <c r="D36" s="697" t="s">
        <v>379</v>
      </c>
      <c r="E36" s="720">
        <v>5.9</v>
      </c>
      <c r="F36" s="720" t="s">
        <v>714</v>
      </c>
      <c r="G36" s="720">
        <v>6.7</v>
      </c>
      <c r="H36" s="720">
        <v>4.8</v>
      </c>
      <c r="I36" s="90">
        <f t="shared" si="0"/>
        <v>0.71641791044776115</v>
      </c>
      <c r="J36" s="772"/>
      <c r="K36" s="309"/>
      <c r="L36" s="94"/>
    </row>
    <row r="37" spans="1:12" ht="12.75" customHeight="1" x14ac:dyDescent="0.2">
      <c r="A37" s="303"/>
      <c r="B37" s="303"/>
      <c r="C37" s="89" t="s">
        <v>213</v>
      </c>
      <c r="D37" s="697" t="s">
        <v>213</v>
      </c>
      <c r="E37" s="720">
        <v>6.7</v>
      </c>
      <c r="F37" s="720">
        <v>17.399999999999999</v>
      </c>
      <c r="G37" s="720">
        <v>7.2</v>
      </c>
      <c r="H37" s="720">
        <v>6.1</v>
      </c>
      <c r="I37" s="90">
        <f t="shared" si="0"/>
        <v>0.8472222222222221</v>
      </c>
      <c r="J37" s="771"/>
      <c r="K37" s="307"/>
      <c r="L37" s="80"/>
    </row>
    <row r="38" spans="1:12" s="101" customFormat="1" ht="12.75" customHeight="1" x14ac:dyDescent="0.2">
      <c r="A38" s="313"/>
      <c r="B38" s="352"/>
      <c r="C38" s="354" t="s">
        <v>214</v>
      </c>
      <c r="D38" s="698" t="s">
        <v>384</v>
      </c>
      <c r="E38" s="721">
        <v>8.5</v>
      </c>
      <c r="F38" s="721">
        <v>18.2</v>
      </c>
      <c r="G38" s="721">
        <v>8.3000000000000007</v>
      </c>
      <c r="H38" s="721">
        <v>8.6999999999999993</v>
      </c>
      <c r="I38" s="776">
        <f t="shared" si="0"/>
        <v>1.0481927710843373</v>
      </c>
      <c r="J38" s="777"/>
      <c r="K38" s="314"/>
      <c r="L38" s="100"/>
    </row>
    <row r="39" spans="1:12" ht="23.25" customHeight="1" x14ac:dyDescent="0.2">
      <c r="A39" s="303"/>
      <c r="B39" s="303"/>
      <c r="C39" s="89" t="s">
        <v>402</v>
      </c>
      <c r="D39" s="699" t="s">
        <v>402</v>
      </c>
      <c r="E39" s="720">
        <v>5</v>
      </c>
      <c r="F39" s="720">
        <v>10.3</v>
      </c>
      <c r="G39" s="720">
        <v>5.0999999999999996</v>
      </c>
      <c r="H39" s="720">
        <v>4.8</v>
      </c>
      <c r="I39" s="90">
        <f t="shared" si="0"/>
        <v>0.94117647058823528</v>
      </c>
      <c r="J39" s="771"/>
      <c r="K39" s="307"/>
      <c r="L39" s="80"/>
    </row>
    <row r="40" spans="1:12" s="110" customFormat="1" ht="12" customHeight="1" x14ac:dyDescent="0.2">
      <c r="A40" s="353"/>
      <c r="B40" s="303"/>
      <c r="C40" s="105"/>
      <c r="D40" s="106"/>
      <c r="E40" s="107"/>
      <c r="F40" s="107"/>
      <c r="G40" s="108"/>
      <c r="H40" s="108"/>
      <c r="I40" s="108"/>
      <c r="J40" s="108"/>
      <c r="K40" s="316"/>
      <c r="L40" s="109"/>
    </row>
    <row r="41" spans="1:12" ht="17.25" customHeight="1" x14ac:dyDescent="0.2">
      <c r="A41" s="303"/>
      <c r="B41" s="303"/>
      <c r="C41" s="804"/>
      <c r="D41" s="804"/>
      <c r="E41" s="805"/>
      <c r="F41" s="1700"/>
      <c r="G41" s="1700"/>
      <c r="H41" s="1700"/>
      <c r="I41" s="1700"/>
      <c r="J41" s="1700"/>
      <c r="K41" s="317"/>
      <c r="L41" s="78"/>
    </row>
    <row r="42" spans="1:12" ht="17.25" customHeight="1" x14ac:dyDescent="0.2">
      <c r="A42" s="303"/>
      <c r="B42" s="303"/>
      <c r="C42" s="804"/>
      <c r="D42" s="1710" t="s">
        <v>719</v>
      </c>
      <c r="E42" s="1710"/>
      <c r="F42" s="1710"/>
      <c r="G42" s="806"/>
      <c r="H42" s="806"/>
      <c r="I42" s="1700"/>
      <c r="J42" s="1700"/>
      <c r="K42" s="317"/>
      <c r="L42" s="78"/>
    </row>
    <row r="43" spans="1:12" ht="17.25" customHeight="1" x14ac:dyDescent="0.2">
      <c r="A43" s="303"/>
      <c r="B43" s="303"/>
      <c r="C43" s="804"/>
      <c r="D43" s="1710"/>
      <c r="E43" s="1710"/>
      <c r="F43" s="1710"/>
      <c r="G43" s="806"/>
      <c r="H43" s="806"/>
      <c r="I43" s="1700"/>
      <c r="J43" s="1700"/>
      <c r="K43" s="317"/>
      <c r="L43" s="78"/>
    </row>
    <row r="44" spans="1:12" ht="17.25" customHeight="1" x14ac:dyDescent="0.2">
      <c r="A44" s="303"/>
      <c r="B44" s="303"/>
      <c r="C44" s="804"/>
      <c r="D44" s="1709" t="s">
        <v>716</v>
      </c>
      <c r="E44" s="1709"/>
      <c r="F44" s="1709"/>
      <c r="G44" s="806"/>
      <c r="H44" s="806"/>
      <c r="I44" s="1700"/>
      <c r="J44" s="1700"/>
      <c r="K44" s="317"/>
      <c r="L44" s="78"/>
    </row>
    <row r="45" spans="1:12" ht="17.25" customHeight="1" x14ac:dyDescent="0.2">
      <c r="A45" s="303"/>
      <c r="B45" s="303"/>
      <c r="C45" s="804"/>
      <c r="D45" s="1709"/>
      <c r="E45" s="1709"/>
      <c r="F45" s="1709"/>
      <c r="G45" s="806"/>
      <c r="H45" s="806"/>
      <c r="I45" s="1700"/>
      <c r="J45" s="1700"/>
      <c r="K45" s="317"/>
      <c r="L45" s="78"/>
    </row>
    <row r="46" spans="1:12" ht="17.25" customHeight="1" x14ac:dyDescent="0.2">
      <c r="A46" s="303"/>
      <c r="B46" s="303"/>
      <c r="C46" s="804"/>
      <c r="D46" s="1709"/>
      <c r="E46" s="1709"/>
      <c r="F46" s="1709"/>
      <c r="G46" s="806"/>
      <c r="H46" s="806"/>
      <c r="I46" s="1700"/>
      <c r="J46" s="1700"/>
      <c r="K46" s="317"/>
      <c r="L46" s="78"/>
    </row>
    <row r="47" spans="1:12" ht="17.25" customHeight="1" x14ac:dyDescent="0.2">
      <c r="A47" s="303"/>
      <c r="B47" s="303"/>
      <c r="C47" s="804"/>
      <c r="D47" s="1709" t="s">
        <v>717</v>
      </c>
      <c r="E47" s="1709"/>
      <c r="F47" s="1709"/>
      <c r="G47" s="806"/>
      <c r="H47" s="806"/>
      <c r="I47" s="1700"/>
      <c r="J47" s="1700"/>
      <c r="K47" s="317"/>
      <c r="L47" s="78"/>
    </row>
    <row r="48" spans="1:12" ht="17.25" customHeight="1" x14ac:dyDescent="0.2">
      <c r="A48" s="303"/>
      <c r="B48" s="303"/>
      <c r="C48" s="804"/>
      <c r="D48" s="1709"/>
      <c r="E48" s="1709"/>
      <c r="F48" s="1709"/>
      <c r="G48" s="806"/>
      <c r="H48" s="806"/>
      <c r="I48" s="1700"/>
      <c r="J48" s="1700"/>
      <c r="K48" s="317"/>
      <c r="L48" s="78"/>
    </row>
    <row r="49" spans="1:16" ht="17.25" customHeight="1" x14ac:dyDescent="0.2">
      <c r="A49" s="303"/>
      <c r="B49" s="303"/>
      <c r="C49" s="804"/>
      <c r="D49" s="1709"/>
      <c r="E49" s="1709"/>
      <c r="F49" s="1709"/>
      <c r="G49" s="806"/>
      <c r="H49" s="806"/>
      <c r="I49" s="1700"/>
      <c r="J49" s="1700"/>
      <c r="K49" s="317"/>
      <c r="L49" s="78"/>
      <c r="M49" s="1708"/>
      <c r="N49" s="1708"/>
      <c r="O49" s="1708"/>
      <c r="P49" s="1708"/>
    </row>
    <row r="50" spans="1:16" ht="17.25" customHeight="1" x14ac:dyDescent="0.2">
      <c r="A50" s="303"/>
      <c r="B50" s="303"/>
      <c r="C50" s="804"/>
      <c r="D50" s="1709" t="s">
        <v>718</v>
      </c>
      <c r="E50" s="1709"/>
      <c r="F50" s="1709"/>
      <c r="G50" s="806"/>
      <c r="H50" s="806"/>
      <c r="I50" s="1700"/>
      <c r="J50" s="1700"/>
      <c r="K50" s="317"/>
      <c r="L50" s="78"/>
      <c r="M50" s="1708"/>
      <c r="N50" s="1708"/>
      <c r="O50" s="1708"/>
      <c r="P50" s="1708"/>
    </row>
    <row r="51" spans="1:16" ht="17.25" customHeight="1" x14ac:dyDescent="0.2">
      <c r="A51" s="303"/>
      <c r="B51" s="303"/>
      <c r="C51" s="804"/>
      <c r="D51" s="1709"/>
      <c r="E51" s="1709"/>
      <c r="F51" s="1709"/>
      <c r="G51" s="806"/>
      <c r="H51" s="806"/>
      <c r="I51" s="1700"/>
      <c r="J51" s="1700"/>
      <c r="K51" s="317"/>
      <c r="L51" s="78"/>
      <c r="M51" s="1708"/>
      <c r="N51" s="1708"/>
      <c r="O51" s="1708"/>
      <c r="P51" s="1708"/>
    </row>
    <row r="52" spans="1:16" ht="17.25" customHeight="1" x14ac:dyDescent="0.2">
      <c r="A52" s="303"/>
      <c r="B52" s="303"/>
      <c r="C52" s="804"/>
      <c r="D52" s="1709"/>
      <c r="E52" s="1709"/>
      <c r="F52" s="1709"/>
      <c r="G52" s="806"/>
      <c r="H52" s="806"/>
      <c r="I52" s="1700"/>
      <c r="J52" s="1700"/>
      <c r="K52" s="317"/>
      <c r="L52" s="78"/>
    </row>
    <row r="53" spans="1:16" s="104" customFormat="1" ht="17.25" customHeight="1" x14ac:dyDescent="0.2">
      <c r="A53" s="351"/>
      <c r="B53" s="303"/>
      <c r="C53" s="804"/>
      <c r="D53" s="1710" t="s">
        <v>710</v>
      </c>
      <c r="E53" s="1710"/>
      <c r="F53" s="1710"/>
      <c r="G53" s="806"/>
      <c r="H53" s="806"/>
      <c r="I53" s="1700"/>
      <c r="J53" s="1700"/>
      <c r="K53" s="318"/>
      <c r="L53" s="103"/>
    </row>
    <row r="54" spans="1:16" ht="17.25" customHeight="1" x14ac:dyDescent="0.2">
      <c r="A54" s="303"/>
      <c r="B54" s="303"/>
      <c r="C54" s="804"/>
      <c r="D54" s="1710"/>
      <c r="E54" s="1710"/>
      <c r="F54" s="1710"/>
      <c r="G54" s="806"/>
      <c r="H54" s="806"/>
      <c r="I54" s="1700"/>
      <c r="J54" s="1700"/>
      <c r="K54" s="317"/>
      <c r="L54" s="78"/>
    </row>
    <row r="55" spans="1:16" ht="17.25" customHeight="1" x14ac:dyDescent="0.2">
      <c r="A55" s="303"/>
      <c r="B55" s="303"/>
      <c r="C55" s="804"/>
      <c r="D55" s="1710"/>
      <c r="E55" s="1710"/>
      <c r="F55" s="1710"/>
      <c r="G55" s="806"/>
      <c r="H55" s="806"/>
      <c r="I55" s="1700"/>
      <c r="J55" s="1700"/>
      <c r="K55" s="317"/>
      <c r="L55" s="78"/>
    </row>
    <row r="56" spans="1:16" ht="5.25" customHeight="1" x14ac:dyDescent="0.2">
      <c r="A56" s="303"/>
      <c r="B56" s="303"/>
      <c r="C56" s="804"/>
      <c r="D56" s="806"/>
      <c r="E56" s="806"/>
      <c r="F56" s="806"/>
      <c r="G56" s="806"/>
      <c r="H56" s="806"/>
      <c r="I56" s="1700"/>
      <c r="J56" s="1700"/>
      <c r="K56" s="317"/>
      <c r="L56" s="78"/>
    </row>
    <row r="57" spans="1:16" ht="18.75" customHeight="1" x14ac:dyDescent="0.2">
      <c r="A57" s="303"/>
      <c r="B57" s="303"/>
      <c r="C57" s="804"/>
      <c r="D57" s="804"/>
      <c r="E57" s="805"/>
      <c r="F57" s="1700"/>
      <c r="G57" s="1700"/>
      <c r="H57" s="1700"/>
      <c r="I57" s="1700"/>
      <c r="J57" s="1700"/>
      <c r="K57" s="317"/>
      <c r="L57" s="78"/>
    </row>
    <row r="58" spans="1:16" ht="18.75" customHeight="1" x14ac:dyDescent="0.2">
      <c r="A58" s="303"/>
      <c r="B58" s="303"/>
      <c r="C58" s="1701" t="s">
        <v>711</v>
      </c>
      <c r="D58" s="1701"/>
      <c r="E58" s="1701"/>
      <c r="F58" s="1701"/>
      <c r="G58" s="1701"/>
      <c r="H58" s="1701"/>
      <c r="I58" s="1701"/>
      <c r="J58" s="1701"/>
      <c r="K58" s="748"/>
      <c r="L58" s="78"/>
    </row>
    <row r="59" spans="1:16" ht="11.25" customHeight="1" x14ac:dyDescent="0.2">
      <c r="A59" s="303"/>
      <c r="B59" s="303"/>
      <c r="C59" s="1702" t="s">
        <v>715</v>
      </c>
      <c r="D59" s="1703"/>
      <c r="E59" s="1703"/>
      <c r="F59" s="1703"/>
      <c r="G59" s="1703"/>
      <c r="H59" s="1703"/>
      <c r="I59" s="1703"/>
      <c r="J59" s="1703"/>
      <c r="K59" s="1704"/>
      <c r="L59" s="78"/>
    </row>
    <row r="60" spans="1:16" ht="13.5" customHeight="1" x14ac:dyDescent="0.2">
      <c r="A60" s="303"/>
      <c r="B60" s="303"/>
      <c r="C60" s="1705"/>
      <c r="D60" s="1706"/>
      <c r="E60" s="1706"/>
      <c r="F60" s="111"/>
      <c r="G60" s="112"/>
      <c r="H60" s="112"/>
      <c r="I60" s="1707">
        <v>42644</v>
      </c>
      <c r="J60" s="1707"/>
      <c r="K60" s="442">
        <v>21</v>
      </c>
      <c r="L60" s="78"/>
    </row>
    <row r="62" spans="1:16" ht="15" x14ac:dyDescent="0.2">
      <c r="E62" s="1437"/>
    </row>
  </sheetData>
  <mergeCells count="31">
    <mergeCell ref="C4:J4"/>
    <mergeCell ref="C7:D7"/>
    <mergeCell ref="F41:H41"/>
    <mergeCell ref="I41:J41"/>
    <mergeCell ref="D42:F43"/>
    <mergeCell ref="I42:J42"/>
    <mergeCell ref="I43:J43"/>
    <mergeCell ref="D44:F46"/>
    <mergeCell ref="I44:J44"/>
    <mergeCell ref="I45:J45"/>
    <mergeCell ref="I46:J46"/>
    <mergeCell ref="D47:F49"/>
    <mergeCell ref="I47:J47"/>
    <mergeCell ref="I48:J48"/>
    <mergeCell ref="I56:J56"/>
    <mergeCell ref="I49:J49"/>
    <mergeCell ref="M49:P51"/>
    <mergeCell ref="D50:F52"/>
    <mergeCell ref="I50:J50"/>
    <mergeCell ref="I51:J51"/>
    <mergeCell ref="I52:J52"/>
    <mergeCell ref="D53:F55"/>
    <mergeCell ref="I53:J53"/>
    <mergeCell ref="I54:J54"/>
    <mergeCell ref="I55:J55"/>
    <mergeCell ref="F57:H57"/>
    <mergeCell ref="I57:J57"/>
    <mergeCell ref="C58:J58"/>
    <mergeCell ref="C59:K59"/>
    <mergeCell ref="C60:E60"/>
    <mergeCell ref="I60:J60"/>
  </mergeCells>
  <conditionalFormatting sqref="F9:F39">
    <cfRule type="top10" dxfId="4" priority="5" bottom="1" rank="1"/>
    <cfRule type="top10" dxfId="3" priority="6" rank="1"/>
  </conditionalFormatting>
  <conditionalFormatting sqref="E9:E38">
    <cfRule type="top10" dxfId="2" priority="3" bottom="1" rank="3"/>
    <cfRule type="top10" dxfId="1" priority="4" rank="2"/>
  </conditionalFormatting>
  <conditionalFormatting sqref="I9:I25">
    <cfRule type="top10" dxfId="0"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191"/>
      <c r="C1" s="191"/>
      <c r="D1" s="191"/>
      <c r="E1" s="190"/>
      <c r="F1" s="1465" t="s">
        <v>43</v>
      </c>
      <c r="G1" s="1465"/>
      <c r="H1" s="1465"/>
      <c r="I1" s="4"/>
      <c r="J1" s="4"/>
      <c r="K1" s="4"/>
      <c r="L1" s="4"/>
      <c r="M1" s="4"/>
      <c r="N1" s="4"/>
      <c r="O1" s="4"/>
    </row>
    <row r="2" spans="1:15" ht="13.5" customHeight="1" x14ac:dyDescent="0.2">
      <c r="A2" s="2"/>
      <c r="B2" s="196"/>
      <c r="C2" s="1470"/>
      <c r="D2" s="1470"/>
      <c r="E2" s="1470"/>
      <c r="F2" s="1470"/>
      <c r="G2" s="1470"/>
      <c r="H2" s="4"/>
      <c r="I2" s="4"/>
      <c r="J2" s="4"/>
      <c r="K2" s="4"/>
      <c r="L2" s="4"/>
      <c r="M2" s="4"/>
      <c r="N2" s="4"/>
      <c r="O2" s="4"/>
    </row>
    <row r="3" spans="1:15" x14ac:dyDescent="0.2">
      <c r="A3" s="2"/>
      <c r="B3" s="197"/>
      <c r="C3" s="1470"/>
      <c r="D3" s="1470"/>
      <c r="E3" s="1470"/>
      <c r="F3" s="1470"/>
      <c r="G3" s="1470"/>
      <c r="H3" s="1"/>
      <c r="I3" s="4"/>
      <c r="J3" s="4"/>
      <c r="K3" s="4"/>
      <c r="L3" s="4"/>
      <c r="M3" s="4"/>
      <c r="N3" s="4"/>
      <c r="O3" s="2"/>
    </row>
    <row r="4" spans="1:15" ht="12.75" customHeight="1" x14ac:dyDescent="0.2">
      <c r="A4" s="2"/>
      <c r="B4" s="199"/>
      <c r="C4" s="1463" t="s">
        <v>48</v>
      </c>
      <c r="D4" s="1464"/>
      <c r="E4" s="1464"/>
      <c r="F4" s="1464"/>
      <c r="G4" s="1464"/>
      <c r="H4" s="1464"/>
      <c r="I4" s="4"/>
      <c r="J4" s="4"/>
      <c r="K4" s="4"/>
      <c r="L4" s="4"/>
      <c r="M4" s="17"/>
      <c r="N4" s="4"/>
      <c r="O4" s="2"/>
    </row>
    <row r="5" spans="1:15" s="7" customFormat="1" ht="16.5" customHeight="1" x14ac:dyDescent="0.2">
      <c r="A5" s="6"/>
      <c r="B5" s="198"/>
      <c r="C5" s="1464"/>
      <c r="D5" s="1464"/>
      <c r="E5" s="1464"/>
      <c r="F5" s="1464"/>
      <c r="G5" s="1464"/>
      <c r="H5" s="1464"/>
      <c r="I5" s="4"/>
      <c r="J5" s="4"/>
      <c r="K5" s="4"/>
      <c r="L5" s="4"/>
      <c r="M5" s="17"/>
      <c r="N5" s="4"/>
      <c r="O5" s="6"/>
    </row>
    <row r="6" spans="1:15" ht="11.25" customHeight="1" x14ac:dyDescent="0.2">
      <c r="A6" s="2"/>
      <c r="B6" s="199"/>
      <c r="C6" s="1464"/>
      <c r="D6" s="1464"/>
      <c r="E6" s="1464"/>
      <c r="F6" s="1464"/>
      <c r="G6" s="1464"/>
      <c r="H6" s="1464"/>
      <c r="I6" s="4"/>
      <c r="J6" s="4"/>
      <c r="K6" s="4"/>
      <c r="L6" s="4"/>
      <c r="M6" s="17"/>
      <c r="N6" s="4"/>
      <c r="O6" s="2"/>
    </row>
    <row r="7" spans="1:15" ht="11.25" customHeight="1" x14ac:dyDescent="0.2">
      <c r="A7" s="2"/>
      <c r="B7" s="199"/>
      <c r="C7" s="1464"/>
      <c r="D7" s="1464"/>
      <c r="E7" s="1464"/>
      <c r="F7" s="1464"/>
      <c r="G7" s="1464"/>
      <c r="H7" s="1464"/>
      <c r="I7" s="4"/>
      <c r="J7" s="4"/>
      <c r="K7" s="4"/>
      <c r="L7" s="4"/>
      <c r="M7" s="17"/>
      <c r="N7" s="4"/>
      <c r="O7" s="2"/>
    </row>
    <row r="8" spans="1:15" ht="117" customHeight="1" x14ac:dyDescent="0.2">
      <c r="A8" s="2"/>
      <c r="B8" s="199"/>
      <c r="C8" s="1464"/>
      <c r="D8" s="1464"/>
      <c r="E8" s="1464"/>
      <c r="F8" s="1464"/>
      <c r="G8" s="1464"/>
      <c r="H8" s="1464"/>
      <c r="I8" s="4"/>
      <c r="J8" s="4"/>
      <c r="K8" s="4"/>
      <c r="L8" s="4"/>
      <c r="M8" s="17"/>
      <c r="N8" s="4"/>
      <c r="O8" s="2"/>
    </row>
    <row r="9" spans="1:15" ht="10.5" customHeight="1" x14ac:dyDescent="0.2">
      <c r="A9" s="2"/>
      <c r="B9" s="199"/>
      <c r="C9" s="1464"/>
      <c r="D9" s="1464"/>
      <c r="E9" s="1464"/>
      <c r="F9" s="1464"/>
      <c r="G9" s="1464"/>
      <c r="H9" s="1464"/>
      <c r="I9" s="4"/>
      <c r="J9" s="4"/>
      <c r="K9" s="4"/>
      <c r="L9" s="4"/>
      <c r="M9" s="17"/>
      <c r="N9" s="3"/>
      <c r="O9" s="2"/>
    </row>
    <row r="10" spans="1:15" ht="11.25" customHeight="1" x14ac:dyDescent="0.2">
      <c r="A10" s="2"/>
      <c r="B10" s="199"/>
      <c r="C10" s="1464"/>
      <c r="D10" s="1464"/>
      <c r="E10" s="1464"/>
      <c r="F10" s="1464"/>
      <c r="G10" s="1464"/>
      <c r="H10" s="1464"/>
      <c r="I10" s="4"/>
      <c r="J10" s="4"/>
      <c r="K10" s="4"/>
      <c r="L10" s="4"/>
      <c r="M10" s="17"/>
      <c r="N10" s="3"/>
      <c r="O10" s="2"/>
    </row>
    <row r="11" spans="1:15" ht="3.75" customHeight="1" x14ac:dyDescent="0.2">
      <c r="A11" s="2"/>
      <c r="B11" s="199"/>
      <c r="C11" s="1464"/>
      <c r="D11" s="1464"/>
      <c r="E11" s="1464"/>
      <c r="F11" s="1464"/>
      <c r="G11" s="1464"/>
      <c r="H11" s="1464"/>
      <c r="I11" s="4"/>
      <c r="J11" s="4"/>
      <c r="K11" s="4"/>
      <c r="L11" s="4"/>
      <c r="M11" s="17"/>
      <c r="N11" s="3"/>
      <c r="O11" s="2"/>
    </row>
    <row r="12" spans="1:15" ht="11.25" customHeight="1" x14ac:dyDescent="0.2">
      <c r="A12" s="2"/>
      <c r="B12" s="199"/>
      <c r="C12" s="1464"/>
      <c r="D12" s="1464"/>
      <c r="E12" s="1464"/>
      <c r="F12" s="1464"/>
      <c r="G12" s="1464"/>
      <c r="H12" s="1464"/>
      <c r="I12" s="4"/>
      <c r="J12" s="4"/>
      <c r="K12" s="4"/>
      <c r="L12" s="4"/>
      <c r="M12" s="17"/>
      <c r="N12" s="3"/>
      <c r="O12" s="2"/>
    </row>
    <row r="13" spans="1:15" ht="11.25" customHeight="1" x14ac:dyDescent="0.2">
      <c r="A13" s="2"/>
      <c r="B13" s="199"/>
      <c r="C13" s="1464"/>
      <c r="D13" s="1464"/>
      <c r="E13" s="1464"/>
      <c r="F13" s="1464"/>
      <c r="G13" s="1464"/>
      <c r="H13" s="1464"/>
      <c r="I13" s="4"/>
      <c r="J13" s="4"/>
      <c r="K13" s="4"/>
      <c r="L13" s="4"/>
      <c r="M13" s="17"/>
      <c r="N13" s="3"/>
      <c r="O13" s="2"/>
    </row>
    <row r="14" spans="1:15" ht="15.75" customHeight="1" x14ac:dyDescent="0.2">
      <c r="A14" s="2"/>
      <c r="B14" s="199"/>
      <c r="C14" s="1464"/>
      <c r="D14" s="1464"/>
      <c r="E14" s="1464"/>
      <c r="F14" s="1464"/>
      <c r="G14" s="1464"/>
      <c r="H14" s="1464"/>
      <c r="I14" s="4"/>
      <c r="J14" s="4"/>
      <c r="K14" s="4"/>
      <c r="L14" s="4"/>
      <c r="M14" s="17"/>
      <c r="N14" s="3"/>
      <c r="O14" s="2"/>
    </row>
    <row r="15" spans="1:15" ht="22.5" customHeight="1" x14ac:dyDescent="0.2">
      <c r="A15" s="2"/>
      <c r="B15" s="199"/>
      <c r="C15" s="1464"/>
      <c r="D15" s="1464"/>
      <c r="E15" s="1464"/>
      <c r="F15" s="1464"/>
      <c r="G15" s="1464"/>
      <c r="H15" s="1464"/>
      <c r="I15" s="4"/>
      <c r="J15" s="4"/>
      <c r="K15" s="4"/>
      <c r="L15" s="4"/>
      <c r="M15" s="17"/>
      <c r="N15" s="3"/>
      <c r="O15" s="2"/>
    </row>
    <row r="16" spans="1:15" ht="11.25" customHeight="1" x14ac:dyDescent="0.2">
      <c r="A16" s="2"/>
      <c r="B16" s="199"/>
      <c r="C16" s="1464"/>
      <c r="D16" s="1464"/>
      <c r="E16" s="1464"/>
      <c r="F16" s="1464"/>
      <c r="G16" s="1464"/>
      <c r="H16" s="1464"/>
      <c r="I16" s="4"/>
      <c r="J16" s="4"/>
      <c r="K16" s="4"/>
      <c r="L16" s="4"/>
      <c r="M16" s="17"/>
      <c r="N16" s="3"/>
      <c r="O16" s="2"/>
    </row>
    <row r="17" spans="1:15" ht="11.25" customHeight="1" x14ac:dyDescent="0.2">
      <c r="A17" s="2"/>
      <c r="B17" s="199"/>
      <c r="C17" s="1464"/>
      <c r="D17" s="1464"/>
      <c r="E17" s="1464"/>
      <c r="F17" s="1464"/>
      <c r="G17" s="1464"/>
      <c r="H17" s="1464"/>
      <c r="I17" s="4"/>
      <c r="J17" s="4"/>
      <c r="K17" s="4"/>
      <c r="L17" s="4"/>
      <c r="M17" s="17"/>
      <c r="N17" s="3"/>
      <c r="O17" s="2"/>
    </row>
    <row r="18" spans="1:15" ht="11.25" customHeight="1" x14ac:dyDescent="0.2">
      <c r="A18" s="2"/>
      <c r="B18" s="199"/>
      <c r="C18" s="1464"/>
      <c r="D18" s="1464"/>
      <c r="E18" s="1464"/>
      <c r="F18" s="1464"/>
      <c r="G18" s="1464"/>
      <c r="H18" s="1464"/>
      <c r="I18" s="5"/>
      <c r="J18" s="5"/>
      <c r="K18" s="5"/>
      <c r="L18" s="5"/>
      <c r="M18" s="5"/>
      <c r="N18" s="3"/>
      <c r="O18" s="2"/>
    </row>
    <row r="19" spans="1:15" ht="11.25" customHeight="1" x14ac:dyDescent="0.2">
      <c r="A19" s="2"/>
      <c r="B19" s="199"/>
      <c r="C19" s="1464"/>
      <c r="D19" s="1464"/>
      <c r="E19" s="1464"/>
      <c r="F19" s="1464"/>
      <c r="G19" s="1464"/>
      <c r="H19" s="1464"/>
      <c r="I19" s="18"/>
      <c r="J19" s="18"/>
      <c r="K19" s="18"/>
      <c r="L19" s="18"/>
      <c r="M19" s="18"/>
      <c r="N19" s="3"/>
      <c r="O19" s="2"/>
    </row>
    <row r="20" spans="1:15" ht="11.25" customHeight="1" x14ac:dyDescent="0.2">
      <c r="A20" s="2"/>
      <c r="B20" s="199"/>
      <c r="C20" s="1464"/>
      <c r="D20" s="1464"/>
      <c r="E20" s="1464"/>
      <c r="F20" s="1464"/>
      <c r="G20" s="1464"/>
      <c r="H20" s="1464"/>
      <c r="I20" s="11"/>
      <c r="J20" s="11"/>
      <c r="K20" s="11"/>
      <c r="L20" s="11"/>
      <c r="M20" s="11"/>
      <c r="N20" s="3"/>
      <c r="O20" s="2"/>
    </row>
    <row r="21" spans="1:15" ht="11.25" customHeight="1" x14ac:dyDescent="0.2">
      <c r="A21" s="2"/>
      <c r="B21" s="199"/>
      <c r="C21" s="1464"/>
      <c r="D21" s="1464"/>
      <c r="E21" s="1464"/>
      <c r="F21" s="1464"/>
      <c r="G21" s="1464"/>
      <c r="H21" s="1464"/>
      <c r="I21" s="11"/>
      <c r="J21" s="11"/>
      <c r="K21" s="11"/>
      <c r="L21" s="11"/>
      <c r="M21" s="11"/>
      <c r="N21" s="3"/>
      <c r="O21" s="2"/>
    </row>
    <row r="22" spans="1:15" ht="12" customHeight="1" x14ac:dyDescent="0.2">
      <c r="A22" s="2"/>
      <c r="B22" s="199"/>
      <c r="C22" s="22"/>
      <c r="D22" s="22"/>
      <c r="E22" s="22"/>
      <c r="F22" s="22"/>
      <c r="G22" s="22"/>
      <c r="H22" s="22"/>
      <c r="I22" s="13"/>
      <c r="J22" s="13"/>
      <c r="K22" s="13"/>
      <c r="L22" s="13"/>
      <c r="M22" s="13"/>
      <c r="N22" s="3"/>
      <c r="O22" s="2"/>
    </row>
    <row r="23" spans="1:15" ht="27.75" customHeight="1" x14ac:dyDescent="0.2">
      <c r="A23" s="2"/>
      <c r="B23" s="199"/>
      <c r="C23" s="22"/>
      <c r="D23" s="22"/>
      <c r="E23" s="22"/>
      <c r="F23" s="22"/>
      <c r="G23" s="22"/>
      <c r="H23" s="22"/>
      <c r="I23" s="11"/>
      <c r="J23" s="11"/>
      <c r="K23" s="11"/>
      <c r="L23" s="11"/>
      <c r="M23" s="11"/>
      <c r="N23" s="3"/>
      <c r="O23" s="2"/>
    </row>
    <row r="24" spans="1:15" ht="18" customHeight="1" x14ac:dyDescent="0.2">
      <c r="A24" s="2"/>
      <c r="B24" s="199"/>
      <c r="C24" s="9"/>
      <c r="D24" s="13"/>
      <c r="E24" s="15"/>
      <c r="F24" s="13"/>
      <c r="G24" s="10"/>
      <c r="H24" s="13"/>
      <c r="I24" s="13"/>
      <c r="J24" s="13"/>
      <c r="K24" s="13"/>
      <c r="L24" s="13"/>
      <c r="M24" s="13"/>
      <c r="N24" s="3"/>
      <c r="O24" s="2"/>
    </row>
    <row r="25" spans="1:15" ht="18" customHeight="1" x14ac:dyDescent="0.2">
      <c r="A25" s="2"/>
      <c r="B25" s="199"/>
      <c r="C25" s="12"/>
      <c r="D25" s="13"/>
      <c r="E25" s="8"/>
      <c r="F25" s="11"/>
      <c r="G25" s="10"/>
      <c r="H25" s="11"/>
      <c r="I25" s="11"/>
      <c r="J25" s="11"/>
      <c r="K25" s="11"/>
      <c r="L25" s="11"/>
      <c r="M25" s="11"/>
      <c r="N25" s="3"/>
      <c r="O25" s="2"/>
    </row>
    <row r="26" spans="1:15" x14ac:dyDescent="0.2">
      <c r="A26" s="2"/>
      <c r="B26" s="199"/>
      <c r="C26" s="12"/>
      <c r="D26" s="13"/>
      <c r="E26" s="8"/>
      <c r="F26" s="11"/>
      <c r="G26" s="10"/>
      <c r="H26" s="11"/>
      <c r="I26" s="11"/>
      <c r="J26" s="11"/>
      <c r="K26" s="11"/>
      <c r="L26" s="11"/>
      <c r="M26" s="11"/>
      <c r="N26" s="3"/>
      <c r="O26" s="2"/>
    </row>
    <row r="27" spans="1:15" ht="13.5" customHeight="1" x14ac:dyDescent="0.2">
      <c r="A27" s="2"/>
      <c r="B27" s="199"/>
      <c r="C27" s="12"/>
      <c r="D27" s="13"/>
      <c r="E27" s="8"/>
      <c r="F27" s="11"/>
      <c r="G27" s="10"/>
      <c r="H27" s="279"/>
      <c r="I27" s="280" t="s">
        <v>42</v>
      </c>
      <c r="J27" s="281"/>
      <c r="K27" s="281"/>
      <c r="L27" s="282"/>
      <c r="M27" s="282"/>
      <c r="N27" s="3"/>
      <c r="O27" s="2"/>
    </row>
    <row r="28" spans="1:15" ht="10.5" customHeight="1" x14ac:dyDescent="0.2">
      <c r="A28" s="2"/>
      <c r="B28" s="199"/>
      <c r="C28" s="9"/>
      <c r="D28" s="13"/>
      <c r="E28" s="15"/>
      <c r="F28" s="13"/>
      <c r="G28" s="10"/>
      <c r="H28" s="13"/>
      <c r="I28" s="283"/>
      <c r="J28" s="283"/>
      <c r="K28" s="283"/>
      <c r="L28" s="283"/>
      <c r="M28" s="441"/>
      <c r="N28" s="284"/>
      <c r="O28" s="2"/>
    </row>
    <row r="29" spans="1:15" ht="16.5" customHeight="1" x14ac:dyDescent="0.2">
      <c r="A29" s="2"/>
      <c r="B29" s="199"/>
      <c r="C29" s="9"/>
      <c r="D29" s="13"/>
      <c r="E29" s="15"/>
      <c r="F29" s="13"/>
      <c r="G29" s="10"/>
      <c r="H29" s="13"/>
      <c r="I29" s="13" t="s">
        <v>428</v>
      </c>
      <c r="J29" s="13"/>
      <c r="K29" s="13"/>
      <c r="L29" s="13"/>
      <c r="M29" s="441"/>
      <c r="N29" s="285"/>
      <c r="O29" s="2"/>
    </row>
    <row r="30" spans="1:15" ht="10.5" customHeight="1" x14ac:dyDescent="0.2">
      <c r="A30" s="2"/>
      <c r="B30" s="199"/>
      <c r="C30" s="9"/>
      <c r="D30" s="13"/>
      <c r="E30" s="15"/>
      <c r="F30" s="13"/>
      <c r="G30" s="10"/>
      <c r="H30" s="13"/>
      <c r="I30" s="13"/>
      <c r="J30" s="13"/>
      <c r="K30" s="13"/>
      <c r="L30" s="13"/>
      <c r="M30" s="441"/>
      <c r="N30" s="285"/>
      <c r="O30" s="2"/>
    </row>
    <row r="31" spans="1:15" ht="16.5" customHeight="1" x14ac:dyDescent="0.2">
      <c r="A31" s="2"/>
      <c r="B31" s="199"/>
      <c r="C31" s="12"/>
      <c r="D31" s="13"/>
      <c r="E31" s="8"/>
      <c r="F31" s="11"/>
      <c r="G31" s="10"/>
      <c r="H31" s="11"/>
      <c r="I31" s="1458" t="s">
        <v>46</v>
      </c>
      <c r="J31" s="1458"/>
      <c r="K31" s="1468" t="e">
        <f>+#REF!</f>
        <v>#REF!</v>
      </c>
      <c r="L31" s="1469"/>
      <c r="M31" s="441"/>
      <c r="N31" s="286"/>
      <c r="O31" s="2"/>
    </row>
    <row r="32" spans="1:15" ht="10.5" customHeight="1" x14ac:dyDescent="0.2">
      <c r="A32" s="2"/>
      <c r="B32" s="199"/>
      <c r="C32" s="12"/>
      <c r="D32" s="13"/>
      <c r="E32" s="8"/>
      <c r="F32" s="11"/>
      <c r="G32" s="10"/>
      <c r="H32" s="11"/>
      <c r="I32" s="188"/>
      <c r="J32" s="188"/>
      <c r="K32" s="187"/>
      <c r="L32" s="187"/>
      <c r="M32" s="441"/>
      <c r="N32" s="286"/>
      <c r="O32" s="2"/>
    </row>
    <row r="33" spans="1:15" ht="16.5" customHeight="1" x14ac:dyDescent="0.2">
      <c r="A33" s="2"/>
      <c r="B33" s="199"/>
      <c r="C33" s="9"/>
      <c r="D33" s="13"/>
      <c r="E33" s="15"/>
      <c r="F33" s="13"/>
      <c r="G33" s="10"/>
      <c r="H33" s="13"/>
      <c r="I33" s="1466" t="s">
        <v>419</v>
      </c>
      <c r="J33" s="1467"/>
      <c r="K33" s="1467"/>
      <c r="L33" s="1467"/>
      <c r="M33" s="441"/>
      <c r="N33" s="285"/>
      <c r="O33" s="2"/>
    </row>
    <row r="34" spans="1:15" s="74" customFormat="1" ht="14.25" customHeight="1" x14ac:dyDescent="0.2">
      <c r="A34" s="2"/>
      <c r="B34" s="199"/>
      <c r="C34" s="9"/>
      <c r="D34" s="13"/>
      <c r="E34" s="15"/>
      <c r="F34" s="13"/>
      <c r="G34" s="946"/>
      <c r="H34" s="13"/>
      <c r="I34" s="159"/>
      <c r="J34" s="945"/>
      <c r="K34" s="945"/>
      <c r="L34" s="945"/>
      <c r="M34" s="441"/>
      <c r="N34" s="285"/>
      <c r="O34" s="2"/>
    </row>
    <row r="35" spans="1:15" s="74" customFormat="1" ht="20.25" customHeight="1" x14ac:dyDescent="0.2">
      <c r="A35" s="2"/>
      <c r="B35" s="199"/>
      <c r="C35" s="152"/>
      <c r="D35" s="13"/>
      <c r="E35" s="947"/>
      <c r="F35" s="11"/>
      <c r="G35" s="946"/>
      <c r="H35" s="11"/>
      <c r="I35" s="1461" t="s">
        <v>421</v>
      </c>
      <c r="J35" s="1461"/>
      <c r="K35" s="1461"/>
      <c r="L35" s="1461"/>
      <c r="M35" s="441"/>
      <c r="N35" s="286"/>
      <c r="O35" s="2"/>
    </row>
    <row r="36" spans="1:15" s="74" customFormat="1" ht="12.75" customHeight="1" x14ac:dyDescent="0.2">
      <c r="A36" s="2"/>
      <c r="B36" s="199"/>
      <c r="C36" s="152"/>
      <c r="D36" s="13"/>
      <c r="E36" s="947"/>
      <c r="F36" s="11"/>
      <c r="G36" s="946"/>
      <c r="H36" s="11"/>
      <c r="I36" s="942" t="s">
        <v>420</v>
      </c>
      <c r="J36" s="942"/>
      <c r="K36" s="942"/>
      <c r="L36" s="942"/>
      <c r="M36" s="441"/>
      <c r="N36" s="286"/>
      <c r="O36" s="2"/>
    </row>
    <row r="37" spans="1:15" s="74" customFormat="1" ht="12.75" customHeight="1" x14ac:dyDescent="0.2">
      <c r="A37" s="2"/>
      <c r="B37" s="199"/>
      <c r="C37" s="152"/>
      <c r="D37" s="13"/>
      <c r="E37" s="947"/>
      <c r="F37" s="11"/>
      <c r="G37" s="946"/>
      <c r="H37" s="11"/>
      <c r="I37" s="1462" t="s">
        <v>424</v>
      </c>
      <c r="J37" s="1462"/>
      <c r="K37" s="1462"/>
      <c r="L37" s="1462"/>
      <c r="M37" s="441"/>
      <c r="N37" s="286"/>
      <c r="O37" s="2"/>
    </row>
    <row r="38" spans="1:15" s="74" customFormat="1" ht="20.25" customHeight="1" x14ac:dyDescent="0.2">
      <c r="A38" s="2"/>
      <c r="B38" s="199"/>
      <c r="C38" s="9"/>
      <c r="D38" s="13"/>
      <c r="E38" s="15"/>
      <c r="F38" s="13"/>
      <c r="G38" s="331"/>
      <c r="H38" s="13"/>
      <c r="I38" s="1459" t="s">
        <v>493</v>
      </c>
      <c r="J38" s="1459"/>
      <c r="K38" s="1459"/>
      <c r="L38" s="942"/>
      <c r="M38" s="441"/>
      <c r="N38" s="285"/>
      <c r="O38" s="2"/>
    </row>
    <row r="39" spans="1:15" ht="19.5" customHeight="1" x14ac:dyDescent="0.2">
      <c r="A39" s="2"/>
      <c r="B39" s="199"/>
      <c r="C39" s="12"/>
      <c r="D39" s="13"/>
      <c r="E39" s="8"/>
      <c r="F39" s="11"/>
      <c r="G39" s="10"/>
      <c r="H39" s="11"/>
      <c r="I39" s="1459" t="s">
        <v>448</v>
      </c>
      <c r="J39" s="1459"/>
      <c r="K39" s="1459"/>
      <c r="L39" s="1459"/>
      <c r="M39" s="441"/>
      <c r="N39" s="286"/>
      <c r="O39" s="2"/>
    </row>
    <row r="40" spans="1:15" ht="14.25" customHeight="1" x14ac:dyDescent="0.2">
      <c r="A40" s="2"/>
      <c r="B40" s="199"/>
      <c r="C40" s="12"/>
      <c r="D40" s="13"/>
      <c r="E40" s="8"/>
      <c r="F40" s="11"/>
      <c r="G40" s="10"/>
      <c r="H40" s="11"/>
      <c r="I40" s="942"/>
      <c r="J40" s="942"/>
      <c r="K40" s="942"/>
      <c r="L40" s="942"/>
      <c r="M40" s="441"/>
      <c r="N40" s="286"/>
      <c r="O40" s="2"/>
    </row>
    <row r="41" spans="1:15" ht="12.75" customHeight="1" x14ac:dyDescent="0.2">
      <c r="A41" s="2"/>
      <c r="B41" s="199"/>
      <c r="C41" s="12"/>
      <c r="D41" s="13"/>
      <c r="E41" s="8"/>
      <c r="F41" s="11"/>
      <c r="G41" s="10"/>
      <c r="H41" s="11"/>
      <c r="I41" s="1460" t="s">
        <v>51</v>
      </c>
      <c r="J41" s="1460"/>
      <c r="K41" s="1460"/>
      <c r="L41" s="1460"/>
      <c r="M41" s="441"/>
      <c r="N41" s="286"/>
      <c r="O41" s="2"/>
    </row>
    <row r="42" spans="1:15" ht="14.25" customHeight="1" x14ac:dyDescent="0.2">
      <c r="A42" s="2"/>
      <c r="B42" s="199"/>
      <c r="C42" s="9"/>
      <c r="D42" s="13"/>
      <c r="E42" s="15"/>
      <c r="F42" s="13"/>
      <c r="G42" s="10"/>
      <c r="H42" s="13"/>
      <c r="I42" s="943"/>
      <c r="J42" s="943"/>
      <c r="K42" s="943"/>
      <c r="L42" s="943"/>
      <c r="M42" s="441"/>
      <c r="N42" s="285"/>
      <c r="O42" s="2"/>
    </row>
    <row r="43" spans="1:15" ht="15" customHeight="1" x14ac:dyDescent="0.2">
      <c r="A43" s="2"/>
      <c r="B43" s="199"/>
      <c r="C43" s="12"/>
      <c r="D43" s="13"/>
      <c r="E43" s="8"/>
      <c r="F43" s="11"/>
      <c r="G43" s="10"/>
      <c r="H43" s="11"/>
      <c r="I43" s="941" t="s">
        <v>23</v>
      </c>
      <c r="J43" s="941"/>
      <c r="K43" s="941"/>
      <c r="L43" s="941"/>
      <c r="M43" s="441"/>
      <c r="N43" s="286"/>
      <c r="O43" s="2"/>
    </row>
    <row r="44" spans="1:15" ht="14.25" customHeight="1" x14ac:dyDescent="0.2">
      <c r="A44" s="2"/>
      <c r="B44" s="199"/>
      <c r="C44" s="12"/>
      <c r="D44" s="13"/>
      <c r="E44" s="8"/>
      <c r="F44" s="11"/>
      <c r="G44" s="10"/>
      <c r="H44" s="11"/>
      <c r="I44" s="186"/>
      <c r="J44" s="186"/>
      <c r="K44" s="186"/>
      <c r="L44" s="186"/>
      <c r="M44" s="441"/>
      <c r="N44" s="286"/>
      <c r="O44" s="2"/>
    </row>
    <row r="45" spans="1:15" ht="16.5" customHeight="1" x14ac:dyDescent="0.2">
      <c r="A45" s="2"/>
      <c r="B45" s="199"/>
      <c r="C45" s="12"/>
      <c r="D45" s="13"/>
      <c r="E45" s="8"/>
      <c r="F45" s="11"/>
      <c r="G45" s="10"/>
      <c r="H45" s="11"/>
      <c r="I45" s="1458" t="s">
        <v>19</v>
      </c>
      <c r="J45" s="1458"/>
      <c r="K45" s="1458"/>
      <c r="L45" s="1458"/>
      <c r="M45" s="441"/>
      <c r="N45" s="286"/>
      <c r="O45" s="2"/>
    </row>
    <row r="46" spans="1:15" ht="14.25" customHeight="1" x14ac:dyDescent="0.2">
      <c r="A46" s="2"/>
      <c r="B46" s="199"/>
      <c r="C46" s="9"/>
      <c r="D46" s="13"/>
      <c r="E46" s="15"/>
      <c r="F46" s="13"/>
      <c r="G46" s="10"/>
      <c r="H46" s="13"/>
      <c r="I46" s="188"/>
      <c r="J46" s="188"/>
      <c r="K46" s="188"/>
      <c r="L46" s="188"/>
      <c r="M46" s="441"/>
      <c r="N46" s="285"/>
      <c r="O46" s="2"/>
    </row>
    <row r="47" spans="1:15" ht="16.5" customHeight="1" x14ac:dyDescent="0.2">
      <c r="A47" s="2"/>
      <c r="B47" s="199"/>
      <c r="C47" s="12"/>
      <c r="D47" s="13"/>
      <c r="E47" s="8"/>
      <c r="F47" s="501"/>
      <c r="G47" s="844"/>
      <c r="H47" s="501"/>
      <c r="I47" s="1457" t="s">
        <v>10</v>
      </c>
      <c r="J47" s="1457"/>
      <c r="K47" s="1457"/>
      <c r="L47" s="1457"/>
      <c r="M47" s="441"/>
      <c r="N47" s="286"/>
      <c r="O47" s="2"/>
    </row>
    <row r="48" spans="1:15" ht="12.75" customHeight="1" x14ac:dyDescent="0.2">
      <c r="A48" s="2"/>
      <c r="B48" s="199"/>
      <c r="C48" s="9"/>
      <c r="D48" s="13"/>
      <c r="E48" s="15"/>
      <c r="F48" s="944"/>
      <c r="G48" s="844"/>
      <c r="H48" s="944"/>
      <c r="I48" s="441"/>
      <c r="J48" s="441"/>
      <c r="K48" s="441"/>
      <c r="L48" s="441"/>
      <c r="M48" s="441"/>
      <c r="N48" s="285"/>
      <c r="O48" s="2"/>
    </row>
    <row r="49" spans="1:15" ht="30.75" customHeight="1" x14ac:dyDescent="0.2">
      <c r="A49" s="2"/>
      <c r="B49" s="199"/>
      <c r="C49" s="9"/>
      <c r="D49" s="13"/>
      <c r="E49" s="15"/>
      <c r="F49" s="944"/>
      <c r="G49" s="844"/>
      <c r="H49" s="944"/>
      <c r="I49" s="441"/>
      <c r="J49" s="441"/>
      <c r="K49" s="441"/>
      <c r="L49" s="441"/>
      <c r="M49" s="441"/>
      <c r="N49" s="285"/>
      <c r="O49" s="2"/>
    </row>
    <row r="50" spans="1:15" ht="20.25" customHeight="1" x14ac:dyDescent="0.2">
      <c r="A50" s="2"/>
      <c r="B50" s="199"/>
      <c r="C50" s="726"/>
      <c r="D50" s="13"/>
      <c r="E50" s="8"/>
      <c r="F50" s="501"/>
      <c r="G50" s="844"/>
      <c r="H50" s="501"/>
      <c r="I50" s="441"/>
      <c r="J50" s="441"/>
      <c r="K50" s="441"/>
      <c r="L50" s="441"/>
      <c r="M50" s="441"/>
      <c r="N50" s="286"/>
      <c r="O50" s="2"/>
    </row>
    <row r="51" spans="1:15" x14ac:dyDescent="0.2">
      <c r="A51" s="2"/>
      <c r="B51" s="327">
        <v>2</v>
      </c>
      <c r="C51" s="1456">
        <v>42644</v>
      </c>
      <c r="D51" s="1456"/>
      <c r="E51" s="1456"/>
      <c r="F51" s="1456"/>
      <c r="G51" s="1456"/>
      <c r="H51" s="1456"/>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topLeftCell="A37" workbookViewId="0">
      <selection activeCell="AI65" sqref="AI65"/>
    </sheetView>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3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90"/>
      <c r="C1" s="190"/>
      <c r="D1" s="190"/>
      <c r="E1" s="190"/>
      <c r="F1" s="190"/>
      <c r="G1" s="191"/>
      <c r="H1" s="191"/>
      <c r="I1" s="191"/>
      <c r="J1" s="191"/>
      <c r="K1" s="191"/>
      <c r="L1" s="191"/>
      <c r="M1" s="191"/>
      <c r="N1" s="191"/>
      <c r="O1" s="191"/>
      <c r="P1" s="191"/>
      <c r="Q1" s="191"/>
      <c r="R1" s="191"/>
      <c r="S1" s="191"/>
      <c r="T1" s="191"/>
      <c r="U1" s="191"/>
      <c r="V1" s="191"/>
      <c r="W1" s="191"/>
      <c r="X1" s="1716" t="s">
        <v>319</v>
      </c>
      <c r="Y1" s="1716"/>
      <c r="Z1" s="1716"/>
      <c r="AA1" s="1716"/>
      <c r="AB1" s="1716"/>
      <c r="AC1" s="1716"/>
      <c r="AD1" s="1716"/>
      <c r="AE1" s="1716"/>
      <c r="AF1" s="1716"/>
      <c r="AG1" s="2"/>
    </row>
    <row r="2" spans="1:33" ht="6" customHeight="1" x14ac:dyDescent="0.2">
      <c r="A2" s="192"/>
      <c r="B2" s="1607"/>
      <c r="C2" s="1607"/>
      <c r="D2" s="1607"/>
      <c r="E2" s="16"/>
      <c r="F2" s="16"/>
      <c r="G2" s="16"/>
      <c r="H2" s="16"/>
      <c r="I2" s="16"/>
      <c r="J2" s="189"/>
      <c r="K2" s="189"/>
      <c r="L2" s="189"/>
      <c r="M2" s="189"/>
      <c r="N2" s="189"/>
      <c r="O2" s="189"/>
      <c r="P2" s="189"/>
      <c r="Q2" s="189"/>
      <c r="R2" s="189"/>
      <c r="S2" s="189"/>
      <c r="T2" s="189"/>
      <c r="U2" s="189"/>
      <c r="V2" s="189"/>
      <c r="W2" s="189"/>
      <c r="X2" s="189"/>
      <c r="Y2" s="189"/>
      <c r="Z2" s="4"/>
      <c r="AA2" s="4"/>
      <c r="AB2" s="4"/>
      <c r="AC2" s="4"/>
      <c r="AD2" s="4"/>
      <c r="AE2" s="4"/>
      <c r="AF2" s="4"/>
      <c r="AG2" s="2"/>
    </row>
    <row r="3" spans="1:33" ht="12" customHeight="1" x14ac:dyDescent="0.2">
      <c r="A3" s="19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193"/>
      <c r="B4" s="14"/>
      <c r="C4" s="56"/>
      <c r="D4" s="51"/>
      <c r="E4" s="51"/>
      <c r="F4" s="51"/>
      <c r="G4" s="51"/>
      <c r="H4" s="51"/>
      <c r="I4" s="51"/>
      <c r="J4" s="51"/>
      <c r="K4" s="51"/>
      <c r="L4" s="51"/>
      <c r="M4" s="51"/>
      <c r="N4" s="51"/>
      <c r="O4" s="51"/>
      <c r="P4" s="51"/>
      <c r="Q4" s="51"/>
      <c r="R4" s="57"/>
      <c r="S4" s="57"/>
      <c r="T4" s="57"/>
      <c r="U4" s="57"/>
      <c r="V4" s="57"/>
      <c r="W4" s="57"/>
      <c r="X4" s="57"/>
      <c r="Y4" s="57"/>
      <c r="Z4" s="57"/>
      <c r="AA4" s="57"/>
      <c r="AB4" s="57"/>
      <c r="AC4" s="57"/>
      <c r="AD4" s="57"/>
      <c r="AE4" s="57"/>
      <c r="AF4" s="4"/>
      <c r="AG4" s="6"/>
    </row>
    <row r="5" spans="1:33" ht="3.75" customHeight="1" x14ac:dyDescent="0.2">
      <c r="A5" s="192"/>
      <c r="B5" s="4"/>
      <c r="C5" s="8"/>
      <c r="D5" s="8"/>
      <c r="E5" s="8"/>
      <c r="F5" s="1722"/>
      <c r="G5" s="1722"/>
      <c r="H5" s="1722"/>
      <c r="I5" s="1722"/>
      <c r="J5" s="1722"/>
      <c r="K5" s="1722"/>
      <c r="L5" s="1722"/>
      <c r="M5" s="8"/>
      <c r="N5" s="8"/>
      <c r="O5" s="8"/>
      <c r="P5" s="8"/>
      <c r="Q5" s="8"/>
      <c r="R5" s="3"/>
      <c r="S5" s="3"/>
      <c r="T5" s="3"/>
      <c r="U5" s="41"/>
      <c r="V5" s="3"/>
      <c r="W5" s="3"/>
      <c r="X5" s="3"/>
      <c r="Y5" s="3"/>
      <c r="Z5" s="3"/>
      <c r="AA5" s="3"/>
      <c r="AB5" s="3"/>
      <c r="AC5" s="3"/>
      <c r="AD5" s="3"/>
      <c r="AE5" s="3"/>
      <c r="AF5" s="4"/>
      <c r="AG5" s="2"/>
    </row>
    <row r="6" spans="1:33" ht="9.75" customHeight="1" x14ac:dyDescent="0.2">
      <c r="A6" s="192"/>
      <c r="B6" s="4"/>
      <c r="C6" s="8"/>
      <c r="D6" s="8"/>
      <c r="E6" s="10"/>
      <c r="F6" s="1719"/>
      <c r="G6" s="1719"/>
      <c r="H6" s="1719"/>
      <c r="I6" s="1719"/>
      <c r="J6" s="1719"/>
      <c r="K6" s="1719"/>
      <c r="L6" s="1719"/>
      <c r="M6" s="1719"/>
      <c r="N6" s="1719"/>
      <c r="O6" s="1719"/>
      <c r="P6" s="1719"/>
      <c r="Q6" s="1719"/>
      <c r="R6" s="1719"/>
      <c r="S6" s="1719"/>
      <c r="T6" s="1719"/>
      <c r="U6" s="1719"/>
      <c r="V6" s="1719"/>
      <c r="W6" s="10"/>
      <c r="X6" s="1719"/>
      <c r="Y6" s="1719"/>
      <c r="Z6" s="1719"/>
      <c r="AA6" s="1719"/>
      <c r="AB6" s="1719"/>
      <c r="AC6" s="1719"/>
      <c r="AD6" s="1719"/>
      <c r="AE6" s="10"/>
      <c r="AF6" s="4"/>
      <c r="AG6" s="2"/>
    </row>
    <row r="7" spans="1:33" ht="12.75" customHeight="1" x14ac:dyDescent="0.2">
      <c r="A7" s="19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42" customFormat="1" ht="15" customHeight="1" x14ac:dyDescent="0.2">
      <c r="A8" s="321"/>
      <c r="B8" s="58"/>
      <c r="C8" s="39"/>
      <c r="D8" s="40"/>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52"/>
      <c r="AG8" s="38"/>
    </row>
    <row r="9" spans="1:33" ht="12" customHeight="1" x14ac:dyDescent="0.2">
      <c r="A9" s="192"/>
      <c r="B9" s="4"/>
      <c r="C9" s="26"/>
      <c r="D9" s="13"/>
      <c r="E9" s="53"/>
      <c r="F9" s="53"/>
      <c r="G9" s="53"/>
      <c r="H9" s="53"/>
      <c r="I9" s="53"/>
      <c r="J9" s="53"/>
      <c r="K9" s="53"/>
      <c r="L9" s="53"/>
      <c r="M9" s="53"/>
      <c r="N9" s="53"/>
      <c r="O9" s="53"/>
      <c r="P9" s="53"/>
      <c r="Q9" s="53"/>
      <c r="R9" s="53"/>
      <c r="S9" s="53"/>
      <c r="T9" s="53"/>
      <c r="U9" s="53"/>
      <c r="V9" s="53"/>
      <c r="W9" s="53"/>
      <c r="X9" s="53"/>
      <c r="Y9" s="53"/>
      <c r="Z9" s="53"/>
      <c r="AA9" s="53"/>
      <c r="AB9" s="21"/>
      <c r="AC9" s="53"/>
      <c r="AD9" s="21"/>
      <c r="AE9" s="53"/>
      <c r="AF9" s="3"/>
      <c r="AG9" s="2"/>
    </row>
    <row r="10" spans="1:33" ht="12" customHeight="1" x14ac:dyDescent="0.2">
      <c r="A10" s="192"/>
      <c r="B10" s="4"/>
      <c r="C10" s="26"/>
      <c r="D10" s="13"/>
      <c r="E10" s="53"/>
      <c r="F10" s="53"/>
      <c r="G10" s="53"/>
      <c r="H10" s="53"/>
      <c r="I10" s="53"/>
      <c r="J10" s="53"/>
      <c r="K10" s="53"/>
      <c r="L10" s="53"/>
      <c r="M10" s="53"/>
      <c r="N10" s="53"/>
      <c r="O10" s="53"/>
      <c r="P10" s="53"/>
      <c r="Q10" s="53"/>
      <c r="R10" s="53"/>
      <c r="S10" s="53"/>
      <c r="T10" s="53"/>
      <c r="U10" s="53"/>
      <c r="V10" s="53"/>
      <c r="W10" s="53"/>
      <c r="X10" s="53"/>
      <c r="Y10" s="53"/>
      <c r="Z10" s="53"/>
      <c r="AA10" s="53"/>
      <c r="AB10" s="21"/>
      <c r="AC10" s="53"/>
      <c r="AD10" s="21"/>
      <c r="AE10" s="53"/>
      <c r="AF10" s="3"/>
      <c r="AG10" s="2"/>
    </row>
    <row r="11" spans="1:33" ht="12" customHeight="1" x14ac:dyDescent="0.2">
      <c r="A11" s="192"/>
      <c r="B11" s="4"/>
      <c r="C11" s="26"/>
      <c r="D11" s="13"/>
      <c r="E11" s="53"/>
      <c r="F11" s="53"/>
      <c r="G11" s="53"/>
      <c r="H11" s="53"/>
      <c r="I11" s="53"/>
      <c r="J11" s="53"/>
      <c r="K11" s="53"/>
      <c r="L11" s="53"/>
      <c r="M11" s="53"/>
      <c r="N11" s="53"/>
      <c r="O11" s="53"/>
      <c r="P11" s="53"/>
      <c r="Q11" s="53"/>
      <c r="R11" s="53"/>
      <c r="S11" s="53"/>
      <c r="T11" s="53"/>
      <c r="U11" s="53"/>
      <c r="V11" s="53"/>
      <c r="W11" s="53"/>
      <c r="X11" s="53"/>
      <c r="Y11" s="53"/>
      <c r="Z11" s="53"/>
      <c r="AA11" s="53"/>
      <c r="AB11" s="21"/>
      <c r="AC11" s="53"/>
      <c r="AD11" s="21"/>
      <c r="AE11" s="53"/>
      <c r="AF11" s="3"/>
      <c r="AG11" s="2"/>
    </row>
    <row r="12" spans="1:33" ht="12" customHeight="1" x14ac:dyDescent="0.2">
      <c r="A12" s="192"/>
      <c r="B12" s="4"/>
      <c r="C12" s="26"/>
      <c r="D12" s="13"/>
      <c r="E12" s="53"/>
      <c r="F12" s="53"/>
      <c r="G12" s="53"/>
      <c r="H12" s="53"/>
      <c r="I12" s="53"/>
      <c r="J12" s="53"/>
      <c r="K12" s="53"/>
      <c r="L12" s="53"/>
      <c r="M12" s="53"/>
      <c r="N12" s="53"/>
      <c r="O12" s="53"/>
      <c r="P12" s="53"/>
      <c r="Q12" s="53"/>
      <c r="R12" s="53"/>
      <c r="S12" s="53"/>
      <c r="T12" s="53"/>
      <c r="U12" s="53"/>
      <c r="V12" s="53"/>
      <c r="W12" s="53"/>
      <c r="X12" s="53"/>
      <c r="Y12" s="53"/>
      <c r="Z12" s="53"/>
      <c r="AA12" s="53"/>
      <c r="AB12" s="21"/>
      <c r="AC12" s="53"/>
      <c r="AD12" s="21"/>
      <c r="AE12" s="53"/>
      <c r="AF12" s="3"/>
      <c r="AG12" s="2"/>
    </row>
    <row r="13" spans="1:33" ht="12" customHeight="1" x14ac:dyDescent="0.2">
      <c r="A13" s="192"/>
      <c r="B13" s="4"/>
      <c r="C13" s="26"/>
      <c r="D13" s="13"/>
      <c r="E13" s="53"/>
      <c r="F13" s="53"/>
      <c r="G13" s="53"/>
      <c r="H13" s="53"/>
      <c r="I13" s="53"/>
      <c r="J13" s="53"/>
      <c r="K13" s="53"/>
      <c r="L13" s="53"/>
      <c r="M13" s="53"/>
      <c r="N13" s="53"/>
      <c r="O13" s="53"/>
      <c r="P13" s="53"/>
      <c r="Q13" s="53"/>
      <c r="R13" s="53"/>
      <c r="S13" s="53"/>
      <c r="T13" s="53"/>
      <c r="U13" s="53"/>
      <c r="V13" s="53"/>
      <c r="W13" s="53"/>
      <c r="X13" s="53"/>
      <c r="Y13" s="53"/>
      <c r="Z13" s="53"/>
      <c r="AA13" s="53"/>
      <c r="AB13" s="21"/>
      <c r="AC13" s="53"/>
      <c r="AD13" s="21"/>
      <c r="AE13" s="53"/>
      <c r="AF13" s="3"/>
      <c r="AG13" s="2"/>
    </row>
    <row r="14" spans="1:33" ht="12" customHeight="1" x14ac:dyDescent="0.2">
      <c r="A14" s="192"/>
      <c r="B14" s="4"/>
      <c r="C14" s="26"/>
      <c r="D14" s="13"/>
      <c r="E14" s="53"/>
      <c r="F14" s="53"/>
      <c r="G14" s="53"/>
      <c r="H14" s="53"/>
      <c r="I14" s="53"/>
      <c r="J14" s="53"/>
      <c r="K14" s="53"/>
      <c r="L14" s="53"/>
      <c r="M14" s="53"/>
      <c r="N14" s="53"/>
      <c r="O14" s="53"/>
      <c r="P14" s="53"/>
      <c r="Q14" s="53"/>
      <c r="R14" s="53"/>
      <c r="S14" s="53"/>
      <c r="T14" s="53"/>
      <c r="U14" s="53"/>
      <c r="V14" s="53"/>
      <c r="W14" s="53"/>
      <c r="X14" s="53"/>
      <c r="Y14" s="53"/>
      <c r="Z14" s="53"/>
      <c r="AA14" s="53"/>
      <c r="AB14" s="21"/>
      <c r="AC14" s="53"/>
      <c r="AD14" s="21"/>
      <c r="AE14" s="53"/>
      <c r="AF14" s="3"/>
      <c r="AG14" s="2"/>
    </row>
    <row r="15" spans="1:33" ht="12" customHeight="1" x14ac:dyDescent="0.2">
      <c r="A15" s="192"/>
      <c r="B15" s="4"/>
      <c r="C15" s="26"/>
      <c r="D15" s="13"/>
      <c r="E15" s="53"/>
      <c r="F15" s="53"/>
      <c r="G15" s="53"/>
      <c r="H15" s="53"/>
      <c r="I15" s="53"/>
      <c r="J15" s="53"/>
      <c r="K15" s="53"/>
      <c r="L15" s="53"/>
      <c r="M15" s="53"/>
      <c r="N15" s="53"/>
      <c r="O15" s="53"/>
      <c r="P15" s="53"/>
      <c r="Q15" s="53"/>
      <c r="R15" s="53"/>
      <c r="S15" s="53"/>
      <c r="T15" s="53"/>
      <c r="U15" s="53"/>
      <c r="V15" s="53"/>
      <c r="W15" s="53"/>
      <c r="X15" s="53"/>
      <c r="Y15" s="53"/>
      <c r="Z15" s="53"/>
      <c r="AA15" s="53"/>
      <c r="AB15" s="21"/>
      <c r="AC15" s="53"/>
      <c r="AD15" s="21"/>
      <c r="AE15" s="53"/>
      <c r="AF15" s="3"/>
      <c r="AG15" s="2"/>
    </row>
    <row r="16" spans="1:33" ht="12" customHeight="1" x14ac:dyDescent="0.2">
      <c r="A16" s="192"/>
      <c r="B16" s="4"/>
      <c r="C16" s="26"/>
      <c r="D16" s="13"/>
      <c r="E16" s="53"/>
      <c r="F16" s="53"/>
      <c r="G16" s="53"/>
      <c r="H16" s="53"/>
      <c r="I16" s="53"/>
      <c r="J16" s="53"/>
      <c r="K16" s="53"/>
      <c r="L16" s="53"/>
      <c r="M16" s="53"/>
      <c r="N16" s="53"/>
      <c r="O16" s="53"/>
      <c r="P16" s="53"/>
      <c r="Q16" s="53"/>
      <c r="R16" s="53"/>
      <c r="S16" s="53"/>
      <c r="T16" s="53"/>
      <c r="U16" s="53"/>
      <c r="V16" s="53"/>
      <c r="W16" s="53"/>
      <c r="X16" s="53"/>
      <c r="Y16" s="53"/>
      <c r="Z16" s="53"/>
      <c r="AA16" s="53"/>
      <c r="AB16" s="21"/>
      <c r="AC16" s="53"/>
      <c r="AD16" s="21"/>
      <c r="AE16" s="53"/>
      <c r="AF16" s="3"/>
      <c r="AG16" s="2"/>
    </row>
    <row r="17" spans="1:33" ht="12" customHeight="1" x14ac:dyDescent="0.2">
      <c r="A17" s="192"/>
      <c r="B17" s="4"/>
      <c r="C17" s="26"/>
      <c r="D17" s="13"/>
      <c r="E17" s="53"/>
      <c r="F17" s="53"/>
      <c r="G17" s="53"/>
      <c r="H17" s="53"/>
      <c r="I17" s="53"/>
      <c r="J17" s="53"/>
      <c r="K17" s="53"/>
      <c r="L17" s="53"/>
      <c r="M17" s="53"/>
      <c r="N17" s="53"/>
      <c r="O17" s="53"/>
      <c r="P17" s="53"/>
      <c r="Q17" s="53"/>
      <c r="R17" s="53"/>
      <c r="S17" s="53"/>
      <c r="T17" s="53"/>
      <c r="U17" s="53"/>
      <c r="V17" s="53"/>
      <c r="W17" s="53"/>
      <c r="X17" s="53"/>
      <c r="Y17" s="53"/>
      <c r="Z17" s="53"/>
      <c r="AA17" s="53"/>
      <c r="AB17" s="21"/>
      <c r="AC17" s="53"/>
      <c r="AD17" s="21"/>
      <c r="AE17" s="53"/>
      <c r="AF17" s="3"/>
      <c r="AG17" s="2"/>
    </row>
    <row r="18" spans="1:33" ht="12" customHeight="1" x14ac:dyDescent="0.2">
      <c r="A18" s="192"/>
      <c r="B18" s="4"/>
      <c r="C18" s="26"/>
      <c r="D18" s="13"/>
      <c r="E18" s="53"/>
      <c r="F18" s="53"/>
      <c r="G18" s="53"/>
      <c r="H18" s="53"/>
      <c r="I18" s="53"/>
      <c r="J18" s="53"/>
      <c r="K18" s="53"/>
      <c r="L18" s="53"/>
      <c r="M18" s="53"/>
      <c r="N18" s="53"/>
      <c r="O18" s="53"/>
      <c r="P18" s="53"/>
      <c r="Q18" s="53"/>
      <c r="R18" s="53"/>
      <c r="S18" s="53"/>
      <c r="T18" s="53"/>
      <c r="U18" s="53"/>
      <c r="V18" s="53"/>
      <c r="W18" s="53"/>
      <c r="X18" s="53"/>
      <c r="Y18" s="53"/>
      <c r="Z18" s="53"/>
      <c r="AA18" s="53"/>
      <c r="AB18" s="21"/>
      <c r="AC18" s="53"/>
      <c r="AD18" s="21"/>
      <c r="AE18" s="53"/>
      <c r="AF18" s="3"/>
      <c r="AG18" s="2"/>
    </row>
    <row r="19" spans="1:33" ht="12" customHeight="1" x14ac:dyDescent="0.2">
      <c r="A19" s="192"/>
      <c r="B19" s="4"/>
      <c r="C19" s="26"/>
      <c r="D19" s="13"/>
      <c r="E19" s="53"/>
      <c r="F19" s="53"/>
      <c r="G19" s="53"/>
      <c r="H19" s="53"/>
      <c r="I19" s="53"/>
      <c r="J19" s="53"/>
      <c r="K19" s="53"/>
      <c r="L19" s="53"/>
      <c r="M19" s="53"/>
      <c r="N19" s="53"/>
      <c r="O19" s="53"/>
      <c r="P19" s="53"/>
      <c r="Q19" s="53"/>
      <c r="R19" s="53"/>
      <c r="S19" s="53"/>
      <c r="T19" s="53"/>
      <c r="U19" s="53"/>
      <c r="V19" s="53"/>
      <c r="W19" s="53"/>
      <c r="X19" s="53"/>
      <c r="Y19" s="53"/>
      <c r="Z19" s="53"/>
      <c r="AA19" s="53"/>
      <c r="AB19" s="21"/>
      <c r="AC19" s="53"/>
      <c r="AD19" s="21"/>
      <c r="AE19" s="53"/>
      <c r="AF19" s="3"/>
      <c r="AG19" s="2"/>
    </row>
    <row r="20" spans="1:33" ht="12" customHeight="1" x14ac:dyDescent="0.2">
      <c r="A20" s="192"/>
      <c r="B20" s="4"/>
      <c r="C20" s="26"/>
      <c r="D20" s="13"/>
      <c r="E20" s="53"/>
      <c r="F20" s="53"/>
      <c r="G20" s="53"/>
      <c r="H20" s="53"/>
      <c r="I20" s="53"/>
      <c r="J20" s="53"/>
      <c r="K20" s="53"/>
      <c r="L20" s="53"/>
      <c r="M20" s="53"/>
      <c r="N20" s="53"/>
      <c r="O20" s="53"/>
      <c r="P20" s="53"/>
      <c r="Q20" s="53"/>
      <c r="R20" s="53"/>
      <c r="S20" s="53"/>
      <c r="T20" s="53"/>
      <c r="U20" s="53"/>
      <c r="V20" s="53"/>
      <c r="W20" s="53"/>
      <c r="X20" s="53"/>
      <c r="Y20" s="53"/>
      <c r="Z20" s="53"/>
      <c r="AA20" s="53"/>
      <c r="AB20" s="21"/>
      <c r="AC20" s="53"/>
      <c r="AD20" s="21"/>
      <c r="AE20" s="53"/>
      <c r="AF20" s="3"/>
      <c r="AG20" s="2"/>
    </row>
    <row r="21" spans="1:33" ht="12" customHeight="1" x14ac:dyDescent="0.2">
      <c r="A21" s="192"/>
      <c r="B21" s="4"/>
      <c r="C21" s="26"/>
      <c r="D21" s="13"/>
      <c r="E21" s="53"/>
      <c r="F21" s="53"/>
      <c r="G21" s="53"/>
      <c r="H21" s="53"/>
      <c r="I21" s="53"/>
      <c r="J21" s="53"/>
      <c r="K21" s="53"/>
      <c r="L21" s="53"/>
      <c r="M21" s="53"/>
      <c r="N21" s="53"/>
      <c r="O21" s="53"/>
      <c r="P21" s="53"/>
      <c r="Q21" s="53"/>
      <c r="R21" s="53"/>
      <c r="S21" s="53"/>
      <c r="T21" s="53"/>
      <c r="U21" s="53"/>
      <c r="V21" s="53"/>
      <c r="W21" s="53"/>
      <c r="X21" s="53"/>
      <c r="Y21" s="53"/>
      <c r="Z21" s="53"/>
      <c r="AA21" s="53"/>
      <c r="AB21" s="21"/>
      <c r="AC21" s="53"/>
      <c r="AD21" s="21"/>
      <c r="AE21" s="53"/>
      <c r="AF21" s="3"/>
      <c r="AG21" s="2"/>
    </row>
    <row r="22" spans="1:33" ht="12" customHeight="1" x14ac:dyDescent="0.2">
      <c r="A22" s="192"/>
      <c r="B22" s="4"/>
      <c r="C22" s="26"/>
      <c r="D22" s="13"/>
      <c r="E22" s="53"/>
      <c r="F22" s="53"/>
      <c r="G22" s="53"/>
      <c r="H22" s="53"/>
      <c r="I22" s="53"/>
      <c r="J22" s="53"/>
      <c r="K22" s="53"/>
      <c r="L22" s="53"/>
      <c r="M22" s="53"/>
      <c r="N22" s="53"/>
      <c r="O22" s="53"/>
      <c r="P22" s="53"/>
      <c r="Q22" s="53"/>
      <c r="R22" s="53"/>
      <c r="S22" s="53"/>
      <c r="T22" s="53"/>
      <c r="U22" s="53"/>
      <c r="V22" s="53"/>
      <c r="W22" s="53"/>
      <c r="X22" s="53"/>
      <c r="Y22" s="53"/>
      <c r="Z22" s="53"/>
      <c r="AA22" s="53"/>
      <c r="AB22" s="21"/>
      <c r="AC22" s="53"/>
      <c r="AD22" s="21"/>
      <c r="AE22" s="53"/>
      <c r="AF22" s="3"/>
      <c r="AG22" s="2"/>
    </row>
    <row r="23" spans="1:33" ht="12" customHeight="1" x14ac:dyDescent="0.2">
      <c r="A23" s="192"/>
      <c r="B23" s="4"/>
      <c r="C23" s="26"/>
      <c r="D23" s="13"/>
      <c r="E23" s="53"/>
      <c r="F23" s="53"/>
      <c r="G23" s="53"/>
      <c r="H23" s="53"/>
      <c r="I23" s="53"/>
      <c r="J23" s="53"/>
      <c r="K23" s="53"/>
      <c r="L23" s="53"/>
      <c r="M23" s="53"/>
      <c r="N23" s="53"/>
      <c r="O23" s="53"/>
      <c r="P23" s="53"/>
      <c r="Q23" s="53"/>
      <c r="R23" s="53"/>
      <c r="S23" s="53"/>
      <c r="T23" s="53"/>
      <c r="U23" s="53"/>
      <c r="V23" s="53"/>
      <c r="W23" s="53"/>
      <c r="X23" s="53"/>
      <c r="Y23" s="53"/>
      <c r="Z23" s="53"/>
      <c r="AA23" s="53"/>
      <c r="AB23" s="21"/>
      <c r="AC23" s="53"/>
      <c r="AD23" s="21"/>
      <c r="AE23" s="53"/>
      <c r="AF23" s="3"/>
      <c r="AG23" s="2"/>
    </row>
    <row r="24" spans="1:33" ht="12" customHeight="1" x14ac:dyDescent="0.2">
      <c r="A24" s="192"/>
      <c r="B24" s="4"/>
      <c r="C24" s="26"/>
      <c r="D24" s="13"/>
      <c r="E24" s="53"/>
      <c r="F24" s="53"/>
      <c r="G24" s="53"/>
      <c r="H24" s="53"/>
      <c r="I24" s="53"/>
      <c r="J24" s="53"/>
      <c r="K24" s="53"/>
      <c r="L24" s="53"/>
      <c r="M24" s="53"/>
      <c r="N24" s="53"/>
      <c r="O24" s="53"/>
      <c r="P24" s="53"/>
      <c r="Q24" s="53"/>
      <c r="R24" s="53"/>
      <c r="S24" s="53"/>
      <c r="T24" s="53"/>
      <c r="U24" s="53"/>
      <c r="V24" s="53"/>
      <c r="W24" s="53"/>
      <c r="X24" s="53"/>
      <c r="Y24" s="53"/>
      <c r="Z24" s="53"/>
      <c r="AA24" s="53"/>
      <c r="AB24" s="21"/>
      <c r="AC24" s="53"/>
      <c r="AD24" s="21"/>
      <c r="AE24" s="53"/>
      <c r="AF24" s="3"/>
      <c r="AG24" s="2"/>
    </row>
    <row r="25" spans="1:33" ht="12" customHeight="1" x14ac:dyDescent="0.2">
      <c r="A25" s="192"/>
      <c r="B25" s="4"/>
      <c r="C25" s="26"/>
      <c r="D25" s="13"/>
      <c r="E25" s="53"/>
      <c r="F25" s="53"/>
      <c r="G25" s="53"/>
      <c r="H25" s="53"/>
      <c r="I25" s="53"/>
      <c r="J25" s="53"/>
      <c r="K25" s="53"/>
      <c r="L25" s="53"/>
      <c r="M25" s="53"/>
      <c r="N25" s="53"/>
      <c r="O25" s="53"/>
      <c r="P25" s="53"/>
      <c r="Q25" s="53"/>
      <c r="R25" s="53"/>
      <c r="S25" s="53"/>
      <c r="T25" s="53"/>
      <c r="U25" s="53"/>
      <c r="V25" s="53"/>
      <c r="W25" s="53"/>
      <c r="X25" s="53"/>
      <c r="Y25" s="53"/>
      <c r="Z25" s="53"/>
      <c r="AA25" s="53"/>
      <c r="AB25" s="21"/>
      <c r="AC25" s="53"/>
      <c r="AD25" s="21"/>
      <c r="AE25" s="53"/>
      <c r="AF25" s="3"/>
      <c r="AG25" s="2"/>
    </row>
    <row r="26" spans="1:33" ht="12" customHeight="1" x14ac:dyDescent="0.2">
      <c r="A26" s="192"/>
      <c r="B26" s="4"/>
      <c r="C26" s="26"/>
      <c r="D26" s="13"/>
      <c r="E26" s="53"/>
      <c r="F26" s="53"/>
      <c r="G26" s="53"/>
      <c r="H26" s="53"/>
      <c r="I26" s="53"/>
      <c r="J26" s="53"/>
      <c r="K26" s="53"/>
      <c r="L26" s="53"/>
      <c r="M26" s="53"/>
      <c r="N26" s="53"/>
      <c r="O26" s="53"/>
      <c r="P26" s="53"/>
      <c r="Q26" s="53"/>
      <c r="R26" s="53"/>
      <c r="S26" s="53"/>
      <c r="T26" s="53"/>
      <c r="U26" s="53"/>
      <c r="V26" s="53"/>
      <c r="W26" s="53"/>
      <c r="X26" s="53"/>
      <c r="Y26" s="53"/>
      <c r="Z26" s="53"/>
      <c r="AA26" s="53"/>
      <c r="AB26" s="21"/>
      <c r="AC26" s="53"/>
      <c r="AD26" s="21"/>
      <c r="AE26" s="53"/>
      <c r="AF26" s="3"/>
      <c r="AG26" s="2"/>
    </row>
    <row r="27" spans="1:33" ht="12" customHeight="1" x14ac:dyDescent="0.2">
      <c r="A27" s="192"/>
      <c r="B27" s="4"/>
      <c r="C27" s="26"/>
      <c r="D27" s="13"/>
      <c r="E27" s="53"/>
      <c r="F27" s="53"/>
      <c r="G27" s="53"/>
      <c r="H27" s="53"/>
      <c r="I27" s="53"/>
      <c r="J27" s="53"/>
      <c r="K27" s="53"/>
      <c r="L27" s="53"/>
      <c r="M27" s="53"/>
      <c r="N27" s="53"/>
      <c r="O27" s="53"/>
      <c r="P27" s="53"/>
      <c r="Q27" s="53"/>
      <c r="R27" s="53"/>
      <c r="S27" s="53"/>
      <c r="T27" s="53"/>
      <c r="U27" s="53"/>
      <c r="V27" s="53"/>
      <c r="W27" s="53"/>
      <c r="X27" s="53"/>
      <c r="Y27" s="53"/>
      <c r="Z27" s="53"/>
      <c r="AA27" s="53"/>
      <c r="AB27" s="21"/>
      <c r="AC27" s="53"/>
      <c r="AD27" s="21"/>
      <c r="AE27" s="53"/>
      <c r="AF27" s="3"/>
      <c r="AG27" s="2"/>
    </row>
    <row r="28" spans="1:33" ht="12" customHeight="1" x14ac:dyDescent="0.2">
      <c r="A28" s="192"/>
      <c r="B28" s="4"/>
      <c r="C28" s="26"/>
      <c r="D28" s="13"/>
      <c r="E28" s="53"/>
      <c r="F28" s="53"/>
      <c r="G28" s="53"/>
      <c r="H28" s="53"/>
      <c r="I28" s="53"/>
      <c r="J28" s="53"/>
      <c r="K28" s="53"/>
      <c r="L28" s="53"/>
      <c r="M28" s="53"/>
      <c r="N28" s="53"/>
      <c r="O28" s="53"/>
      <c r="P28" s="53"/>
      <c r="Q28" s="53"/>
      <c r="R28" s="53"/>
      <c r="S28" s="53"/>
      <c r="T28" s="53"/>
      <c r="U28" s="53"/>
      <c r="V28" s="53"/>
      <c r="W28" s="53"/>
      <c r="X28" s="53"/>
      <c r="Y28" s="53"/>
      <c r="Z28" s="53"/>
      <c r="AA28" s="53"/>
      <c r="AB28" s="21"/>
      <c r="AC28" s="53"/>
      <c r="AD28" s="21"/>
      <c r="AE28" s="53"/>
      <c r="AF28" s="3"/>
      <c r="AG28" s="2"/>
    </row>
    <row r="29" spans="1:33" ht="6" customHeight="1" x14ac:dyDescent="0.2">
      <c r="A29" s="192"/>
      <c r="B29" s="4"/>
      <c r="C29" s="26"/>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192"/>
      <c r="B30" s="4"/>
      <c r="C30" s="3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192"/>
      <c r="B31" s="4"/>
      <c r="C31" s="29"/>
      <c r="D31" s="29"/>
      <c r="E31" s="29"/>
      <c r="F31" s="29"/>
      <c r="G31" s="29"/>
      <c r="H31" s="29"/>
      <c r="I31" s="2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192"/>
      <c r="B32" s="4"/>
      <c r="C32" s="26"/>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192"/>
      <c r="B33" s="4"/>
      <c r="C33" s="26"/>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192"/>
      <c r="B34" s="4"/>
      <c r="C34" s="26"/>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192"/>
      <c r="B35" s="4"/>
      <c r="C35" s="26"/>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192"/>
      <c r="B36" s="4"/>
      <c r="C36" s="26"/>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192"/>
      <c r="B37" s="4"/>
      <c r="C37" s="26"/>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192"/>
      <c r="B38" s="4"/>
      <c r="C38" s="26"/>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192"/>
      <c r="B39" s="4"/>
      <c r="C39" s="26"/>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192"/>
      <c r="B40" s="4"/>
      <c r="C40" s="26"/>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192"/>
      <c r="B41" s="4"/>
      <c r="C41" s="26"/>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192"/>
      <c r="B42" s="4"/>
      <c r="C42" s="4"/>
      <c r="D42" s="4"/>
      <c r="E42" s="4"/>
      <c r="F42" s="4"/>
      <c r="G42" s="4"/>
      <c r="H42" s="4"/>
      <c r="I42" s="4"/>
      <c r="J42" s="4"/>
      <c r="K42" s="4"/>
      <c r="L42" s="4"/>
      <c r="M42" s="4"/>
      <c r="N42" s="4"/>
      <c r="O42" s="4"/>
      <c r="P42" s="4"/>
      <c r="Q42" s="4"/>
      <c r="R42" s="34"/>
      <c r="S42" s="34"/>
      <c r="T42" s="4"/>
      <c r="U42" s="4"/>
      <c r="V42" s="4"/>
      <c r="W42" s="4"/>
      <c r="X42" s="4"/>
      <c r="Y42" s="4"/>
      <c r="Z42" s="4"/>
      <c r="AA42" s="4"/>
      <c r="AB42" s="17"/>
      <c r="AC42" s="4"/>
      <c r="AD42" s="17"/>
      <c r="AE42" s="4"/>
      <c r="AF42" s="3"/>
      <c r="AG42" s="2"/>
    </row>
    <row r="43" spans="1:33" ht="9" customHeight="1" x14ac:dyDescent="0.2">
      <c r="A43" s="192"/>
      <c r="B43" s="4"/>
      <c r="C43" s="56"/>
      <c r="D43" s="51"/>
      <c r="E43" s="51"/>
      <c r="F43" s="51"/>
      <c r="G43" s="51"/>
      <c r="H43" s="51"/>
      <c r="I43" s="51"/>
      <c r="J43" s="51"/>
      <c r="K43" s="51"/>
      <c r="L43" s="51"/>
      <c r="M43" s="51"/>
      <c r="N43" s="51"/>
      <c r="O43" s="51"/>
      <c r="P43" s="51"/>
      <c r="Q43" s="51"/>
      <c r="R43" s="57"/>
      <c r="S43" s="57"/>
      <c r="T43" s="57"/>
      <c r="U43" s="57"/>
      <c r="V43" s="57"/>
      <c r="W43" s="57"/>
      <c r="X43" s="57"/>
      <c r="Y43" s="57"/>
      <c r="Z43" s="57"/>
      <c r="AA43" s="57"/>
      <c r="AB43" s="57"/>
      <c r="AC43" s="57"/>
      <c r="AD43" s="57"/>
      <c r="AE43" s="57"/>
      <c r="AF43" s="3"/>
      <c r="AG43" s="2"/>
    </row>
    <row r="44" spans="1:33" ht="3.75" customHeight="1" x14ac:dyDescent="0.2">
      <c r="A44" s="192"/>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192"/>
      <c r="B45" s="4"/>
      <c r="C45" s="8"/>
      <c r="D45" s="8"/>
      <c r="E45" s="10"/>
      <c r="F45" s="1719"/>
      <c r="G45" s="1719"/>
      <c r="H45" s="1719"/>
      <c r="I45" s="1719"/>
      <c r="J45" s="1719"/>
      <c r="K45" s="1719"/>
      <c r="L45" s="1719"/>
      <c r="M45" s="1719"/>
      <c r="N45" s="1719"/>
      <c r="O45" s="1719"/>
      <c r="P45" s="1719"/>
      <c r="Q45" s="1719"/>
      <c r="R45" s="1719"/>
      <c r="S45" s="1719"/>
      <c r="T45" s="1719"/>
      <c r="U45" s="1719"/>
      <c r="V45" s="1719"/>
      <c r="W45" s="10"/>
      <c r="X45" s="1719"/>
      <c r="Y45" s="1719"/>
      <c r="Z45" s="1719"/>
      <c r="AA45" s="1719"/>
      <c r="AB45" s="1719"/>
      <c r="AC45" s="1719"/>
      <c r="AD45" s="1719"/>
      <c r="AE45" s="10"/>
      <c r="AF45" s="4"/>
      <c r="AG45" s="2"/>
    </row>
    <row r="46" spans="1:33" ht="12.75" customHeight="1" x14ac:dyDescent="0.2">
      <c r="A46" s="192"/>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192"/>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30" customFormat="1" ht="12" customHeight="1" x14ac:dyDescent="0.2">
      <c r="A48" s="322"/>
      <c r="B48" s="28"/>
      <c r="C48" s="35"/>
      <c r="D48" s="29"/>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44"/>
      <c r="AG48" s="27"/>
    </row>
    <row r="49" spans="1:33" ht="10.5" customHeight="1" x14ac:dyDescent="0.2">
      <c r="A49" s="192"/>
      <c r="B49" s="4"/>
      <c r="C49" s="26"/>
      <c r="D49" s="13"/>
      <c r="E49" s="5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53"/>
      <c r="AF49" s="3"/>
      <c r="AG49" s="2"/>
    </row>
    <row r="50" spans="1:33" ht="12" customHeight="1" x14ac:dyDescent="0.2">
      <c r="A50" s="192"/>
      <c r="B50" s="4"/>
      <c r="C50" s="26"/>
      <c r="D50" s="13"/>
      <c r="E50" s="5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53"/>
      <c r="AF50" s="3"/>
      <c r="AG50" s="2"/>
    </row>
    <row r="51" spans="1:33" ht="12" customHeight="1" x14ac:dyDescent="0.2">
      <c r="A51" s="192"/>
      <c r="B51" s="4"/>
      <c r="C51" s="26"/>
      <c r="D51" s="13"/>
      <c r="E51" s="5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53"/>
      <c r="AF51" s="3"/>
      <c r="AG51" s="2"/>
    </row>
    <row r="52" spans="1:33" ht="12" customHeight="1" x14ac:dyDescent="0.2">
      <c r="A52" s="192"/>
      <c r="B52" s="4"/>
      <c r="C52" s="26"/>
      <c r="D52" s="13"/>
      <c r="E52" s="5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53"/>
      <c r="AF52" s="3"/>
      <c r="AG52" s="2"/>
    </row>
    <row r="53" spans="1:33" ht="12" customHeight="1" x14ac:dyDescent="0.2">
      <c r="A53" s="192"/>
      <c r="B53" s="4"/>
      <c r="C53" s="26"/>
      <c r="D53" s="13"/>
      <c r="E53" s="5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53"/>
      <c r="AF53" s="3"/>
      <c r="AG53" s="2"/>
    </row>
    <row r="54" spans="1:33" ht="12" customHeight="1" x14ac:dyDescent="0.2">
      <c r="A54" s="192"/>
      <c r="B54" s="4"/>
      <c r="C54" s="26"/>
      <c r="D54" s="13"/>
      <c r="E54" s="5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53"/>
      <c r="AF54" s="3"/>
      <c r="AG54" s="2"/>
    </row>
    <row r="55" spans="1:33" ht="12" customHeight="1" x14ac:dyDescent="0.2">
      <c r="A55" s="192"/>
      <c r="B55" s="4"/>
      <c r="C55" s="26"/>
      <c r="D55" s="13"/>
      <c r="E55" s="5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53"/>
      <c r="AF55" s="3"/>
      <c r="AG55" s="2"/>
    </row>
    <row r="56" spans="1:33" ht="12" customHeight="1" x14ac:dyDescent="0.2">
      <c r="A56" s="192"/>
      <c r="B56" s="4"/>
      <c r="C56" s="26"/>
      <c r="D56" s="13"/>
      <c r="E56" s="5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53"/>
      <c r="AF56" s="3"/>
      <c r="AG56" s="2"/>
    </row>
    <row r="57" spans="1:33" ht="12" customHeight="1" x14ac:dyDescent="0.2">
      <c r="A57" s="192"/>
      <c r="B57" s="4"/>
      <c r="C57" s="26"/>
      <c r="D57" s="13"/>
      <c r="E57" s="5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53"/>
      <c r="AF57" s="3"/>
      <c r="AG57" s="2"/>
    </row>
    <row r="58" spans="1:33" ht="12" customHeight="1" x14ac:dyDescent="0.2">
      <c r="A58" s="192"/>
      <c r="B58" s="4"/>
      <c r="C58" s="26"/>
      <c r="D58" s="13"/>
      <c r="E58" s="5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53"/>
      <c r="AF58" s="3"/>
      <c r="AG58" s="2"/>
    </row>
    <row r="59" spans="1:33" ht="12" customHeight="1" x14ac:dyDescent="0.2">
      <c r="A59" s="192"/>
      <c r="B59" s="4"/>
      <c r="C59" s="26"/>
      <c r="D59" s="13"/>
      <c r="E59" s="5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53"/>
      <c r="AF59" s="3"/>
      <c r="AG59" s="2"/>
    </row>
    <row r="60" spans="1:33" ht="12" customHeight="1" x14ac:dyDescent="0.2">
      <c r="A60" s="192"/>
      <c r="B60" s="4"/>
      <c r="C60" s="26"/>
      <c r="D60" s="13"/>
      <c r="E60" s="5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53"/>
      <c r="AF60" s="3"/>
      <c r="AG60" s="2"/>
    </row>
    <row r="61" spans="1:33" ht="12" customHeight="1" x14ac:dyDescent="0.2">
      <c r="A61" s="192"/>
      <c r="B61" s="4"/>
      <c r="C61" s="26"/>
      <c r="D61" s="13"/>
      <c r="E61" s="5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53"/>
      <c r="AF61" s="3"/>
      <c r="AG61" s="2"/>
    </row>
    <row r="62" spans="1:33" ht="12" customHeight="1" x14ac:dyDescent="0.2">
      <c r="A62" s="192"/>
      <c r="B62" s="4"/>
      <c r="C62" s="26"/>
      <c r="D62" s="13"/>
      <c r="E62" s="5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53"/>
      <c r="AF62" s="3"/>
      <c r="AG62" s="2"/>
    </row>
    <row r="63" spans="1:33" ht="12" customHeight="1" x14ac:dyDescent="0.2">
      <c r="A63" s="192"/>
      <c r="B63" s="4"/>
      <c r="C63" s="26"/>
      <c r="D63" s="13"/>
      <c r="E63" s="5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53"/>
      <c r="AF63" s="3"/>
      <c r="AG63" s="2"/>
    </row>
    <row r="64" spans="1:33" ht="12" customHeight="1" x14ac:dyDescent="0.2">
      <c r="A64" s="192"/>
      <c r="B64" s="4"/>
      <c r="C64" s="26"/>
      <c r="D64" s="13"/>
      <c r="E64" s="5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53"/>
      <c r="AF64" s="3"/>
      <c r="AG64" s="2"/>
    </row>
    <row r="65" spans="1:33" ht="12" customHeight="1" x14ac:dyDescent="0.2">
      <c r="A65" s="192"/>
      <c r="B65" s="4"/>
      <c r="C65" s="26"/>
      <c r="D65" s="13"/>
      <c r="E65" s="5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53"/>
      <c r="AF65" s="3"/>
      <c r="AG65" s="2"/>
    </row>
    <row r="66" spans="1:33" ht="12" customHeight="1" x14ac:dyDescent="0.2">
      <c r="A66" s="192"/>
      <c r="B66" s="4"/>
      <c r="C66" s="26"/>
      <c r="D66" s="13"/>
      <c r="E66" s="5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53"/>
      <c r="AF66" s="3"/>
      <c r="AG66" s="2"/>
    </row>
    <row r="67" spans="1:33" ht="12" customHeight="1" x14ac:dyDescent="0.2">
      <c r="A67" s="192"/>
      <c r="B67" s="4"/>
      <c r="C67" s="26"/>
      <c r="D67" s="13"/>
      <c r="E67" s="5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53"/>
      <c r="AF67" s="3"/>
      <c r="AG67" s="2"/>
    </row>
    <row r="68" spans="1:33" ht="12" customHeight="1" x14ac:dyDescent="0.2">
      <c r="A68" s="192"/>
      <c r="B68" s="4"/>
      <c r="C68" s="26"/>
      <c r="D68" s="13"/>
      <c r="E68" s="5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53"/>
      <c r="AF68" s="3"/>
      <c r="AG68" s="4"/>
    </row>
    <row r="69" spans="1:33" s="47" customFormat="1" ht="9" customHeight="1" x14ac:dyDescent="0.15">
      <c r="A69" s="323"/>
      <c r="B69" s="46"/>
      <c r="C69" s="49"/>
      <c r="D69" s="20"/>
      <c r="E69" s="50"/>
      <c r="F69" s="50"/>
      <c r="G69" s="50"/>
      <c r="H69" s="54"/>
      <c r="I69" s="54"/>
      <c r="J69" s="54"/>
      <c r="K69" s="54"/>
      <c r="L69" s="54"/>
      <c r="M69" s="54"/>
      <c r="N69" s="54"/>
      <c r="O69" s="54"/>
      <c r="P69" s="54"/>
      <c r="Q69" s="54"/>
      <c r="R69" s="54"/>
      <c r="S69" s="54"/>
      <c r="T69" s="54"/>
      <c r="U69" s="54"/>
      <c r="V69" s="54"/>
      <c r="W69" s="54"/>
      <c r="X69" s="54"/>
      <c r="Y69" s="54"/>
      <c r="Z69" s="54"/>
      <c r="AA69" s="54"/>
      <c r="AB69" s="54"/>
      <c r="AC69" s="54"/>
      <c r="AD69" s="54"/>
      <c r="AE69" s="54"/>
      <c r="AF69" s="46"/>
      <c r="AG69" s="46"/>
    </row>
    <row r="70" spans="1:33" ht="11.25" customHeight="1" x14ac:dyDescent="0.2">
      <c r="A70" s="192"/>
      <c r="B70" s="1"/>
      <c r="C70" s="25"/>
      <c r="D70" s="13"/>
      <c r="E70" s="55"/>
      <c r="F70" s="55"/>
      <c r="G70" s="55"/>
      <c r="H70" s="55"/>
      <c r="I70" s="55"/>
      <c r="J70" s="55"/>
      <c r="K70" s="55"/>
      <c r="L70" s="55"/>
      <c r="M70" s="55"/>
      <c r="N70" s="55"/>
      <c r="O70" s="55"/>
      <c r="P70" s="55"/>
      <c r="Q70" s="55"/>
      <c r="R70" s="55"/>
      <c r="S70" s="55"/>
      <c r="T70" s="55"/>
      <c r="U70" s="55"/>
      <c r="V70" s="54"/>
      <c r="W70" s="55"/>
      <c r="X70" s="55"/>
      <c r="Y70" s="55"/>
      <c r="Z70" s="55"/>
      <c r="AA70" s="55"/>
      <c r="AB70" s="55"/>
      <c r="AC70" s="55"/>
      <c r="AD70" s="55"/>
      <c r="AE70" s="55"/>
      <c r="AF70" s="3"/>
      <c r="AG70" s="4"/>
    </row>
    <row r="71" spans="1:33" ht="13.5" customHeight="1" x14ac:dyDescent="0.2">
      <c r="A71" s="192"/>
      <c r="B71" s="326">
        <v>22</v>
      </c>
      <c r="C71" s="1720">
        <v>42644</v>
      </c>
      <c r="D71" s="1721"/>
      <c r="E71" s="1721"/>
      <c r="F71" s="1721"/>
      <c r="G71" s="1717"/>
      <c r="H71" s="1718"/>
      <c r="I71" s="4"/>
      <c r="J71" s="4"/>
      <c r="K71" s="4"/>
      <c r="L71" s="4"/>
      <c r="M71" s="4"/>
      <c r="N71" s="4"/>
      <c r="O71" s="4"/>
      <c r="P71" s="4"/>
      <c r="Q71" s="4"/>
      <c r="R71" s="4"/>
      <c r="S71" s="4"/>
      <c r="T71" s="4"/>
      <c r="U71" s="4"/>
      <c r="V71" s="54"/>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topLeftCell="A55" workbookViewId="0">
      <selection activeCell="AI65" sqref="AI65"/>
    </sheetView>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3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606" t="s">
        <v>322</v>
      </c>
      <c r="C1" s="1606"/>
      <c r="D1" s="1606"/>
      <c r="E1" s="1606"/>
      <c r="F1" s="1606"/>
      <c r="G1" s="1606"/>
      <c r="H1" s="1606"/>
      <c r="I1" s="191"/>
      <c r="J1" s="191"/>
      <c r="K1" s="191"/>
      <c r="L1" s="191"/>
      <c r="M1" s="191"/>
      <c r="N1" s="191"/>
      <c r="O1" s="191"/>
      <c r="P1" s="191"/>
      <c r="Q1" s="191"/>
      <c r="R1" s="191"/>
      <c r="S1" s="191"/>
      <c r="T1" s="191"/>
      <c r="U1" s="191"/>
      <c r="V1" s="191"/>
      <c r="W1" s="191"/>
      <c r="X1" s="235"/>
      <c r="Y1" s="194"/>
      <c r="Z1" s="194"/>
      <c r="AA1" s="194"/>
      <c r="AB1" s="194"/>
      <c r="AC1" s="194"/>
      <c r="AD1" s="194"/>
      <c r="AE1" s="194"/>
      <c r="AF1" s="194"/>
      <c r="AG1" s="2"/>
    </row>
    <row r="2" spans="1:33" ht="6" customHeight="1" x14ac:dyDescent="0.2">
      <c r="A2" s="2"/>
      <c r="B2" s="1607"/>
      <c r="C2" s="1607"/>
      <c r="D2" s="1607"/>
      <c r="E2" s="16"/>
      <c r="F2" s="16"/>
      <c r="G2" s="16"/>
      <c r="H2" s="16"/>
      <c r="I2" s="16"/>
      <c r="J2" s="189"/>
      <c r="K2" s="189"/>
      <c r="L2" s="189"/>
      <c r="M2" s="189"/>
      <c r="N2" s="189"/>
      <c r="O2" s="189"/>
      <c r="P2" s="189"/>
      <c r="Q2" s="189"/>
      <c r="R2" s="189"/>
      <c r="S2" s="189"/>
      <c r="T2" s="189"/>
      <c r="U2" s="189"/>
      <c r="V2" s="189"/>
      <c r="W2" s="189"/>
      <c r="X2" s="189"/>
      <c r="Y2" s="189"/>
      <c r="Z2" s="4"/>
      <c r="AA2" s="4"/>
      <c r="AB2" s="4"/>
      <c r="AC2" s="4"/>
      <c r="AD2" s="4"/>
      <c r="AE2" s="4"/>
      <c r="AF2" s="4"/>
      <c r="AG2" s="199"/>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199"/>
    </row>
    <row r="4" spans="1:33" s="7" customFormat="1" ht="13.5" customHeight="1" x14ac:dyDescent="0.2">
      <c r="A4" s="6"/>
      <c r="B4" s="14"/>
      <c r="C4" s="56"/>
      <c r="D4" s="51"/>
      <c r="E4" s="51"/>
      <c r="F4" s="51"/>
      <c r="G4" s="51"/>
      <c r="H4" s="51"/>
      <c r="I4" s="51"/>
      <c r="J4" s="51"/>
      <c r="K4" s="51"/>
      <c r="L4" s="51"/>
      <c r="M4" s="51"/>
      <c r="N4" s="51"/>
      <c r="O4" s="51"/>
      <c r="P4" s="51"/>
      <c r="Q4" s="51"/>
      <c r="R4" s="57"/>
      <c r="S4" s="57"/>
      <c r="T4" s="57"/>
      <c r="U4" s="57"/>
      <c r="V4" s="57"/>
      <c r="W4" s="57"/>
      <c r="X4" s="57"/>
      <c r="Y4" s="57"/>
      <c r="Z4" s="57"/>
      <c r="AA4" s="57"/>
      <c r="AB4" s="57"/>
      <c r="AC4" s="57"/>
      <c r="AD4" s="57"/>
      <c r="AE4" s="57"/>
      <c r="AF4" s="4"/>
      <c r="AG4" s="198"/>
    </row>
    <row r="5" spans="1:33" ht="3.75" customHeight="1" x14ac:dyDescent="0.2">
      <c r="A5" s="2"/>
      <c r="B5" s="4"/>
      <c r="C5" s="8"/>
      <c r="D5" s="8"/>
      <c r="E5" s="8"/>
      <c r="F5" s="1722"/>
      <c r="G5" s="1722"/>
      <c r="H5" s="1722"/>
      <c r="I5" s="1722"/>
      <c r="J5" s="1722"/>
      <c r="K5" s="1722"/>
      <c r="L5" s="1722"/>
      <c r="M5" s="8"/>
      <c r="N5" s="8"/>
      <c r="O5" s="8"/>
      <c r="P5" s="8"/>
      <c r="Q5" s="8"/>
      <c r="R5" s="3"/>
      <c r="S5" s="3"/>
      <c r="T5" s="3"/>
      <c r="U5" s="41"/>
      <c r="V5" s="3"/>
      <c r="W5" s="3"/>
      <c r="X5" s="3"/>
      <c r="Y5" s="3"/>
      <c r="Z5" s="3"/>
      <c r="AA5" s="3"/>
      <c r="AB5" s="3"/>
      <c r="AC5" s="3"/>
      <c r="AD5" s="3"/>
      <c r="AE5" s="3"/>
      <c r="AF5" s="4"/>
      <c r="AG5" s="199"/>
    </row>
    <row r="6" spans="1:33" ht="9.75" customHeight="1" x14ac:dyDescent="0.2">
      <c r="A6" s="2"/>
      <c r="B6" s="4"/>
      <c r="C6" s="8"/>
      <c r="D6" s="8"/>
      <c r="E6" s="10"/>
      <c r="F6" s="1719"/>
      <c r="G6" s="1719"/>
      <c r="H6" s="1719"/>
      <c r="I6" s="1719"/>
      <c r="J6" s="1719"/>
      <c r="K6" s="1719"/>
      <c r="L6" s="1719"/>
      <c r="M6" s="1719"/>
      <c r="N6" s="1719"/>
      <c r="O6" s="1719"/>
      <c r="P6" s="1719"/>
      <c r="Q6" s="1719"/>
      <c r="R6" s="1719"/>
      <c r="S6" s="1719"/>
      <c r="T6" s="1719"/>
      <c r="U6" s="1719"/>
      <c r="V6" s="1719"/>
      <c r="W6" s="10"/>
      <c r="X6" s="1719"/>
      <c r="Y6" s="1719"/>
      <c r="Z6" s="1719"/>
      <c r="AA6" s="1719"/>
      <c r="AB6" s="1719"/>
      <c r="AC6" s="1719"/>
      <c r="AD6" s="1719"/>
      <c r="AE6" s="10"/>
      <c r="AF6" s="4"/>
      <c r="AG6" s="199"/>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199"/>
    </row>
    <row r="8" spans="1:33" s="30" customFormat="1" ht="13.5" hidden="1" customHeight="1" x14ac:dyDescent="0.2">
      <c r="A8" s="27"/>
      <c r="B8" s="28"/>
      <c r="C8" s="1723"/>
      <c r="D8" s="1723"/>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44"/>
      <c r="AG8" s="300"/>
    </row>
    <row r="9" spans="1:33" s="30" customFormat="1" ht="6" hidden="1" customHeight="1" x14ac:dyDescent="0.2">
      <c r="A9" s="27"/>
      <c r="B9" s="28"/>
      <c r="C9" s="35"/>
      <c r="D9" s="35"/>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44"/>
      <c r="AG9" s="300"/>
    </row>
    <row r="10" spans="1:33" s="42" customFormat="1" ht="15" customHeight="1" x14ac:dyDescent="0.2">
      <c r="A10" s="38"/>
      <c r="B10" s="58"/>
      <c r="C10" s="39"/>
      <c r="D10" s="40"/>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52"/>
      <c r="AG10" s="297"/>
    </row>
    <row r="11" spans="1:33" ht="12" customHeight="1" x14ac:dyDescent="0.2">
      <c r="A11" s="2"/>
      <c r="B11" s="4"/>
      <c r="C11" s="26"/>
      <c r="D11" s="13"/>
      <c r="E11" s="53"/>
      <c r="F11" s="53"/>
      <c r="G11" s="53"/>
      <c r="H11" s="53"/>
      <c r="I11" s="53"/>
      <c r="J11" s="53"/>
      <c r="K11" s="53"/>
      <c r="L11" s="53"/>
      <c r="M11" s="53"/>
      <c r="N11" s="53"/>
      <c r="O11" s="53"/>
      <c r="P11" s="53"/>
      <c r="Q11" s="53"/>
      <c r="R11" s="53"/>
      <c r="S11" s="53"/>
      <c r="T11" s="53"/>
      <c r="U11" s="53"/>
      <c r="V11" s="53"/>
      <c r="W11" s="53"/>
      <c r="X11" s="53"/>
      <c r="Y11" s="53"/>
      <c r="Z11" s="53"/>
      <c r="AA11" s="53"/>
      <c r="AB11" s="21"/>
      <c r="AC11" s="53"/>
      <c r="AD11" s="21"/>
      <c r="AE11" s="53"/>
      <c r="AF11" s="3"/>
      <c r="AG11" s="199"/>
    </row>
    <row r="12" spans="1:33" ht="12" customHeight="1" x14ac:dyDescent="0.2">
      <c r="A12" s="2"/>
      <c r="B12" s="4"/>
      <c r="C12" s="26"/>
      <c r="D12" s="13"/>
      <c r="E12" s="53"/>
      <c r="F12" s="53"/>
      <c r="G12" s="53"/>
      <c r="H12" s="53"/>
      <c r="I12" s="53"/>
      <c r="J12" s="53"/>
      <c r="K12" s="53"/>
      <c r="L12" s="53"/>
      <c r="M12" s="53"/>
      <c r="N12" s="53"/>
      <c r="O12" s="53"/>
      <c r="P12" s="53"/>
      <c r="Q12" s="53"/>
      <c r="R12" s="53"/>
      <c r="S12" s="53"/>
      <c r="T12" s="53"/>
      <c r="U12" s="53"/>
      <c r="V12" s="53"/>
      <c r="W12" s="53"/>
      <c r="X12" s="53"/>
      <c r="Y12" s="53"/>
      <c r="Z12" s="53"/>
      <c r="AA12" s="53"/>
      <c r="AB12" s="21"/>
      <c r="AC12" s="53"/>
      <c r="AD12" s="21"/>
      <c r="AE12" s="53"/>
      <c r="AF12" s="3"/>
      <c r="AG12" s="199"/>
    </row>
    <row r="13" spans="1:33" ht="12" customHeight="1" x14ac:dyDescent="0.2">
      <c r="A13" s="2"/>
      <c r="B13" s="4"/>
      <c r="C13" s="26"/>
      <c r="D13" s="13"/>
      <c r="E13" s="53"/>
      <c r="F13" s="53"/>
      <c r="G13" s="53"/>
      <c r="H13" s="53"/>
      <c r="I13" s="53"/>
      <c r="J13" s="53"/>
      <c r="K13" s="53"/>
      <c r="L13" s="53"/>
      <c r="M13" s="53"/>
      <c r="N13" s="53"/>
      <c r="O13" s="53"/>
      <c r="P13" s="53"/>
      <c r="Q13" s="53"/>
      <c r="R13" s="53"/>
      <c r="S13" s="53"/>
      <c r="T13" s="53"/>
      <c r="U13" s="53"/>
      <c r="V13" s="53"/>
      <c r="W13" s="53"/>
      <c r="X13" s="53"/>
      <c r="Y13" s="53"/>
      <c r="Z13" s="53"/>
      <c r="AA13" s="53"/>
      <c r="AB13" s="21"/>
      <c r="AC13" s="53"/>
      <c r="AD13" s="21"/>
      <c r="AE13" s="53"/>
      <c r="AF13" s="3"/>
      <c r="AG13" s="199"/>
    </row>
    <row r="14" spans="1:33" ht="12" customHeight="1" x14ac:dyDescent="0.2">
      <c r="A14" s="2"/>
      <c r="B14" s="4"/>
      <c r="C14" s="26"/>
      <c r="D14" s="13"/>
      <c r="E14" s="53"/>
      <c r="F14" s="53"/>
      <c r="G14" s="53"/>
      <c r="H14" s="53"/>
      <c r="I14" s="53"/>
      <c r="J14" s="53"/>
      <c r="K14" s="53"/>
      <c r="L14" s="53"/>
      <c r="M14" s="53"/>
      <c r="N14" s="53"/>
      <c r="O14" s="53"/>
      <c r="P14" s="53"/>
      <c r="Q14" s="53"/>
      <c r="R14" s="53"/>
      <c r="S14" s="53"/>
      <c r="T14" s="53"/>
      <c r="U14" s="53"/>
      <c r="V14" s="53"/>
      <c r="W14" s="53"/>
      <c r="X14" s="53"/>
      <c r="Y14" s="53"/>
      <c r="Z14" s="53"/>
      <c r="AA14" s="53"/>
      <c r="AB14" s="21"/>
      <c r="AC14" s="53"/>
      <c r="AD14" s="21"/>
      <c r="AE14" s="53"/>
      <c r="AF14" s="3"/>
      <c r="AG14" s="199"/>
    </row>
    <row r="15" spans="1:33" ht="12" customHeight="1" x14ac:dyDescent="0.2">
      <c r="A15" s="2"/>
      <c r="B15" s="4"/>
      <c r="C15" s="26"/>
      <c r="D15" s="13"/>
      <c r="E15" s="53"/>
      <c r="F15" s="53"/>
      <c r="G15" s="53"/>
      <c r="H15" s="53"/>
      <c r="I15" s="53"/>
      <c r="J15" s="53"/>
      <c r="K15" s="53"/>
      <c r="L15" s="53"/>
      <c r="M15" s="53"/>
      <c r="N15" s="53"/>
      <c r="O15" s="53"/>
      <c r="P15" s="53"/>
      <c r="Q15" s="53"/>
      <c r="R15" s="53"/>
      <c r="S15" s="53"/>
      <c r="T15" s="53"/>
      <c r="U15" s="53"/>
      <c r="V15" s="53"/>
      <c r="W15" s="53"/>
      <c r="X15" s="53"/>
      <c r="Y15" s="53"/>
      <c r="Z15" s="53"/>
      <c r="AA15" s="53"/>
      <c r="AB15" s="21"/>
      <c r="AC15" s="53"/>
      <c r="AD15" s="21"/>
      <c r="AE15" s="53"/>
      <c r="AF15" s="3"/>
      <c r="AG15" s="199"/>
    </row>
    <row r="16" spans="1:33" ht="12" customHeight="1" x14ac:dyDescent="0.2">
      <c r="A16" s="2"/>
      <c r="B16" s="4"/>
      <c r="C16" s="26"/>
      <c r="D16" s="13"/>
      <c r="E16" s="53"/>
      <c r="F16" s="53"/>
      <c r="G16" s="53"/>
      <c r="H16" s="53"/>
      <c r="I16" s="53"/>
      <c r="J16" s="53"/>
      <c r="K16" s="53"/>
      <c r="L16" s="53"/>
      <c r="M16" s="53"/>
      <c r="N16" s="53"/>
      <c r="O16" s="53"/>
      <c r="P16" s="53"/>
      <c r="Q16" s="53"/>
      <c r="R16" s="53"/>
      <c r="S16" s="53"/>
      <c r="T16" s="53"/>
      <c r="U16" s="53"/>
      <c r="V16" s="53"/>
      <c r="W16" s="53"/>
      <c r="X16" s="53"/>
      <c r="Y16" s="53"/>
      <c r="Z16" s="53"/>
      <c r="AA16" s="53"/>
      <c r="AB16" s="21"/>
      <c r="AC16" s="53"/>
      <c r="AD16" s="21"/>
      <c r="AE16" s="53"/>
      <c r="AF16" s="3"/>
      <c r="AG16" s="199"/>
    </row>
    <row r="17" spans="1:33" ht="12" customHeight="1" x14ac:dyDescent="0.2">
      <c r="A17" s="2"/>
      <c r="B17" s="4"/>
      <c r="C17" s="26"/>
      <c r="D17" s="13"/>
      <c r="E17" s="53"/>
      <c r="F17" s="53"/>
      <c r="G17" s="53"/>
      <c r="H17" s="53"/>
      <c r="I17" s="53"/>
      <c r="J17" s="53"/>
      <c r="K17" s="53"/>
      <c r="L17" s="53"/>
      <c r="M17" s="53"/>
      <c r="N17" s="53"/>
      <c r="O17" s="53"/>
      <c r="P17" s="53"/>
      <c r="Q17" s="53"/>
      <c r="R17" s="53"/>
      <c r="S17" s="53"/>
      <c r="T17" s="53"/>
      <c r="U17" s="53"/>
      <c r="V17" s="53"/>
      <c r="W17" s="53"/>
      <c r="X17" s="53"/>
      <c r="Y17" s="53"/>
      <c r="Z17" s="53"/>
      <c r="AA17" s="53"/>
      <c r="AB17" s="21"/>
      <c r="AC17" s="53"/>
      <c r="AD17" s="21"/>
      <c r="AE17" s="53"/>
      <c r="AF17" s="3"/>
      <c r="AG17" s="199"/>
    </row>
    <row r="18" spans="1:33" ht="12" customHeight="1" x14ac:dyDescent="0.2">
      <c r="A18" s="2"/>
      <c r="B18" s="4"/>
      <c r="C18" s="26"/>
      <c r="D18" s="13"/>
      <c r="E18" s="53"/>
      <c r="F18" s="53"/>
      <c r="G18" s="53"/>
      <c r="H18" s="53"/>
      <c r="I18" s="53"/>
      <c r="J18" s="53"/>
      <c r="K18" s="53"/>
      <c r="L18" s="53"/>
      <c r="M18" s="53"/>
      <c r="N18" s="53"/>
      <c r="O18" s="53"/>
      <c r="P18" s="53"/>
      <c r="Q18" s="53"/>
      <c r="R18" s="53"/>
      <c r="S18" s="53"/>
      <c r="T18" s="53"/>
      <c r="U18" s="53"/>
      <c r="V18" s="53"/>
      <c r="W18" s="53"/>
      <c r="X18" s="53"/>
      <c r="Y18" s="53"/>
      <c r="Z18" s="53"/>
      <c r="AA18" s="53"/>
      <c r="AB18" s="21"/>
      <c r="AC18" s="53"/>
      <c r="AD18" s="21"/>
      <c r="AE18" s="53"/>
      <c r="AF18" s="3"/>
      <c r="AG18" s="199"/>
    </row>
    <row r="19" spans="1:33" ht="12" customHeight="1" x14ac:dyDescent="0.2">
      <c r="A19" s="2"/>
      <c r="B19" s="4"/>
      <c r="C19" s="26"/>
      <c r="D19" s="13"/>
      <c r="E19" s="53"/>
      <c r="F19" s="53"/>
      <c r="G19" s="53"/>
      <c r="H19" s="53"/>
      <c r="I19" s="53"/>
      <c r="J19" s="53"/>
      <c r="K19" s="53"/>
      <c r="L19" s="53"/>
      <c r="M19" s="53"/>
      <c r="N19" s="53"/>
      <c r="O19" s="53"/>
      <c r="P19" s="53"/>
      <c r="Q19" s="53"/>
      <c r="R19" s="53"/>
      <c r="S19" s="53"/>
      <c r="T19" s="53"/>
      <c r="U19" s="53"/>
      <c r="V19" s="53"/>
      <c r="W19" s="53"/>
      <c r="X19" s="53"/>
      <c r="Y19" s="53"/>
      <c r="Z19" s="53"/>
      <c r="AA19" s="53"/>
      <c r="AB19" s="21"/>
      <c r="AC19" s="53"/>
      <c r="AD19" s="21"/>
      <c r="AE19" s="53"/>
      <c r="AF19" s="3"/>
      <c r="AG19" s="199"/>
    </row>
    <row r="20" spans="1:33" ht="12" customHeight="1" x14ac:dyDescent="0.2">
      <c r="A20" s="2"/>
      <c r="B20" s="4"/>
      <c r="C20" s="26"/>
      <c r="D20" s="13"/>
      <c r="E20" s="53"/>
      <c r="F20" s="53"/>
      <c r="G20" s="53"/>
      <c r="H20" s="53"/>
      <c r="I20" s="53"/>
      <c r="J20" s="53"/>
      <c r="K20" s="53"/>
      <c r="L20" s="53"/>
      <c r="M20" s="53"/>
      <c r="N20" s="53"/>
      <c r="O20" s="53"/>
      <c r="P20" s="53"/>
      <c r="Q20" s="53"/>
      <c r="R20" s="53"/>
      <c r="S20" s="53"/>
      <c r="T20" s="53"/>
      <c r="U20" s="53"/>
      <c r="V20" s="53"/>
      <c r="W20" s="53"/>
      <c r="X20" s="53"/>
      <c r="Y20" s="53"/>
      <c r="Z20" s="53"/>
      <c r="AA20" s="53"/>
      <c r="AB20" s="21"/>
      <c r="AC20" s="53"/>
      <c r="AD20" s="21"/>
      <c r="AE20" s="53"/>
      <c r="AF20" s="3"/>
      <c r="AG20" s="199"/>
    </row>
    <row r="21" spans="1:33" ht="12" customHeight="1" x14ac:dyDescent="0.2">
      <c r="A21" s="2"/>
      <c r="B21" s="4"/>
      <c r="C21" s="26"/>
      <c r="D21" s="13"/>
      <c r="E21" s="53"/>
      <c r="F21" s="53"/>
      <c r="G21" s="53"/>
      <c r="H21" s="53"/>
      <c r="I21" s="53"/>
      <c r="J21" s="53"/>
      <c r="K21" s="53"/>
      <c r="L21" s="53"/>
      <c r="M21" s="53"/>
      <c r="N21" s="53"/>
      <c r="O21" s="53"/>
      <c r="P21" s="53"/>
      <c r="Q21" s="53"/>
      <c r="R21" s="53"/>
      <c r="S21" s="53"/>
      <c r="T21" s="53"/>
      <c r="U21" s="53"/>
      <c r="V21" s="53"/>
      <c r="W21" s="53"/>
      <c r="X21" s="53"/>
      <c r="Y21" s="53"/>
      <c r="Z21" s="53"/>
      <c r="AA21" s="53"/>
      <c r="AB21" s="21"/>
      <c r="AC21" s="53"/>
      <c r="AD21" s="21"/>
      <c r="AE21" s="53"/>
      <c r="AF21" s="3"/>
      <c r="AG21" s="199"/>
    </row>
    <row r="22" spans="1:33" ht="12" customHeight="1" x14ac:dyDescent="0.2">
      <c r="A22" s="2"/>
      <c r="B22" s="4"/>
      <c r="C22" s="26"/>
      <c r="D22" s="13"/>
      <c r="E22" s="53"/>
      <c r="F22" s="53"/>
      <c r="G22" s="53"/>
      <c r="H22" s="53"/>
      <c r="I22" s="53"/>
      <c r="J22" s="53"/>
      <c r="K22" s="53"/>
      <c r="L22" s="53"/>
      <c r="M22" s="53"/>
      <c r="N22" s="53"/>
      <c r="O22" s="53"/>
      <c r="P22" s="53"/>
      <c r="Q22" s="53"/>
      <c r="R22" s="53"/>
      <c r="S22" s="53"/>
      <c r="T22" s="53"/>
      <c r="U22" s="53"/>
      <c r="V22" s="53"/>
      <c r="W22" s="53"/>
      <c r="X22" s="53"/>
      <c r="Y22" s="53"/>
      <c r="Z22" s="53"/>
      <c r="AA22" s="53"/>
      <c r="AB22" s="21"/>
      <c r="AC22" s="53"/>
      <c r="AD22" s="21"/>
      <c r="AE22" s="53"/>
      <c r="AF22" s="3"/>
      <c r="AG22" s="199"/>
    </row>
    <row r="23" spans="1:33" ht="12" customHeight="1" x14ac:dyDescent="0.2">
      <c r="A23" s="2"/>
      <c r="B23" s="4"/>
      <c r="C23" s="26"/>
      <c r="D23" s="13"/>
      <c r="E23" s="53"/>
      <c r="F23" s="53"/>
      <c r="G23" s="53"/>
      <c r="H23" s="53"/>
      <c r="I23" s="53"/>
      <c r="J23" s="53"/>
      <c r="K23" s="53"/>
      <c r="L23" s="53"/>
      <c r="M23" s="53"/>
      <c r="N23" s="53"/>
      <c r="O23" s="53"/>
      <c r="P23" s="53"/>
      <c r="Q23" s="53"/>
      <c r="R23" s="53"/>
      <c r="S23" s="53"/>
      <c r="T23" s="53"/>
      <c r="U23" s="53"/>
      <c r="V23" s="53"/>
      <c r="W23" s="53"/>
      <c r="X23" s="53"/>
      <c r="Y23" s="53"/>
      <c r="Z23" s="53"/>
      <c r="AA23" s="53"/>
      <c r="AB23" s="21"/>
      <c r="AC23" s="53"/>
      <c r="AD23" s="21"/>
      <c r="AE23" s="53"/>
      <c r="AF23" s="3"/>
      <c r="AG23" s="199"/>
    </row>
    <row r="24" spans="1:33" ht="12" customHeight="1" x14ac:dyDescent="0.2">
      <c r="A24" s="2"/>
      <c r="B24" s="4"/>
      <c r="C24" s="26"/>
      <c r="D24" s="13"/>
      <c r="E24" s="53"/>
      <c r="F24" s="53"/>
      <c r="G24" s="53"/>
      <c r="H24" s="53"/>
      <c r="I24" s="53"/>
      <c r="J24" s="53"/>
      <c r="K24" s="53"/>
      <c r="L24" s="53"/>
      <c r="M24" s="53"/>
      <c r="N24" s="53"/>
      <c r="O24" s="53"/>
      <c r="P24" s="53"/>
      <c r="Q24" s="53"/>
      <c r="R24" s="53"/>
      <c r="S24" s="53"/>
      <c r="T24" s="53"/>
      <c r="U24" s="53"/>
      <c r="V24" s="53"/>
      <c r="W24" s="53"/>
      <c r="X24" s="53"/>
      <c r="Y24" s="53"/>
      <c r="Z24" s="53"/>
      <c r="AA24" s="53"/>
      <c r="AB24" s="21"/>
      <c r="AC24" s="53"/>
      <c r="AD24" s="21"/>
      <c r="AE24" s="53"/>
      <c r="AF24" s="3"/>
      <c r="AG24" s="199"/>
    </row>
    <row r="25" spans="1:33" ht="12" customHeight="1" x14ac:dyDescent="0.2">
      <c r="A25" s="2"/>
      <c r="B25" s="4"/>
      <c r="C25" s="26"/>
      <c r="D25" s="13"/>
      <c r="E25" s="53"/>
      <c r="F25" s="53"/>
      <c r="G25" s="53"/>
      <c r="H25" s="53"/>
      <c r="I25" s="53"/>
      <c r="J25" s="53"/>
      <c r="K25" s="53"/>
      <c r="L25" s="53"/>
      <c r="M25" s="53"/>
      <c r="N25" s="53"/>
      <c r="O25" s="53"/>
      <c r="P25" s="53"/>
      <c r="Q25" s="53"/>
      <c r="R25" s="53"/>
      <c r="S25" s="53"/>
      <c r="T25" s="53"/>
      <c r="U25" s="53"/>
      <c r="V25" s="53"/>
      <c r="W25" s="53"/>
      <c r="X25" s="53"/>
      <c r="Y25" s="53"/>
      <c r="Z25" s="53"/>
      <c r="AA25" s="53"/>
      <c r="AB25" s="21"/>
      <c r="AC25" s="53"/>
      <c r="AD25" s="21"/>
      <c r="AE25" s="53"/>
      <c r="AF25" s="3"/>
      <c r="AG25" s="199"/>
    </row>
    <row r="26" spans="1:33" ht="12" customHeight="1" x14ac:dyDescent="0.2">
      <c r="A26" s="2"/>
      <c r="B26" s="4"/>
      <c r="C26" s="26"/>
      <c r="D26" s="13"/>
      <c r="E26" s="53"/>
      <c r="F26" s="53"/>
      <c r="G26" s="53"/>
      <c r="H26" s="53"/>
      <c r="I26" s="53"/>
      <c r="J26" s="53"/>
      <c r="K26" s="53"/>
      <c r="L26" s="53"/>
      <c r="M26" s="53"/>
      <c r="N26" s="53"/>
      <c r="O26" s="53"/>
      <c r="P26" s="53"/>
      <c r="Q26" s="53"/>
      <c r="R26" s="53"/>
      <c r="S26" s="53"/>
      <c r="T26" s="53"/>
      <c r="U26" s="53"/>
      <c r="V26" s="53"/>
      <c r="W26" s="53"/>
      <c r="X26" s="53"/>
      <c r="Y26" s="53"/>
      <c r="Z26" s="53"/>
      <c r="AA26" s="53"/>
      <c r="AB26" s="21"/>
      <c r="AC26" s="53"/>
      <c r="AD26" s="21"/>
      <c r="AE26" s="53"/>
      <c r="AF26" s="3"/>
      <c r="AG26" s="199"/>
    </row>
    <row r="27" spans="1:33" ht="12" customHeight="1" x14ac:dyDescent="0.2">
      <c r="A27" s="2"/>
      <c r="B27" s="4"/>
      <c r="C27" s="26"/>
      <c r="D27" s="13"/>
      <c r="E27" s="53"/>
      <c r="F27" s="53"/>
      <c r="G27" s="53"/>
      <c r="H27" s="53"/>
      <c r="I27" s="53"/>
      <c r="J27" s="53"/>
      <c r="K27" s="53"/>
      <c r="L27" s="53"/>
      <c r="M27" s="53"/>
      <c r="N27" s="53"/>
      <c r="O27" s="53"/>
      <c r="P27" s="53"/>
      <c r="Q27" s="53"/>
      <c r="R27" s="53"/>
      <c r="S27" s="53"/>
      <c r="T27" s="53"/>
      <c r="U27" s="53"/>
      <c r="V27" s="53"/>
      <c r="W27" s="53"/>
      <c r="X27" s="53"/>
      <c r="Y27" s="53"/>
      <c r="Z27" s="53"/>
      <c r="AA27" s="53"/>
      <c r="AB27" s="21"/>
      <c r="AC27" s="53"/>
      <c r="AD27" s="21"/>
      <c r="AE27" s="53"/>
      <c r="AF27" s="3"/>
      <c r="AG27" s="199"/>
    </row>
    <row r="28" spans="1:33" ht="12" customHeight="1" x14ac:dyDescent="0.2">
      <c r="A28" s="2"/>
      <c r="B28" s="4"/>
      <c r="C28" s="26"/>
      <c r="D28" s="13"/>
      <c r="E28" s="53"/>
      <c r="F28" s="53"/>
      <c r="G28" s="53"/>
      <c r="H28" s="53"/>
      <c r="I28" s="53"/>
      <c r="J28" s="53"/>
      <c r="K28" s="53"/>
      <c r="L28" s="53"/>
      <c r="M28" s="53"/>
      <c r="N28" s="53"/>
      <c r="O28" s="53"/>
      <c r="P28" s="53"/>
      <c r="Q28" s="53"/>
      <c r="R28" s="53"/>
      <c r="S28" s="53"/>
      <c r="T28" s="53"/>
      <c r="U28" s="53"/>
      <c r="V28" s="53"/>
      <c r="W28" s="53"/>
      <c r="X28" s="53"/>
      <c r="Y28" s="53"/>
      <c r="Z28" s="53"/>
      <c r="AA28" s="53"/>
      <c r="AB28" s="21"/>
      <c r="AC28" s="53"/>
      <c r="AD28" s="21"/>
      <c r="AE28" s="53"/>
      <c r="AF28" s="3"/>
      <c r="AG28" s="199"/>
    </row>
    <row r="29" spans="1:33" ht="12" customHeight="1" x14ac:dyDescent="0.2">
      <c r="A29" s="2"/>
      <c r="B29" s="4"/>
      <c r="C29" s="26"/>
      <c r="D29" s="13"/>
      <c r="E29" s="53"/>
      <c r="F29" s="53"/>
      <c r="G29" s="53"/>
      <c r="H29" s="53"/>
      <c r="I29" s="53"/>
      <c r="J29" s="53"/>
      <c r="K29" s="53"/>
      <c r="L29" s="53"/>
      <c r="M29" s="53"/>
      <c r="N29" s="53"/>
      <c r="O29" s="53"/>
      <c r="P29" s="53"/>
      <c r="Q29" s="53"/>
      <c r="R29" s="53"/>
      <c r="S29" s="53"/>
      <c r="T29" s="53"/>
      <c r="U29" s="53"/>
      <c r="V29" s="53"/>
      <c r="W29" s="53"/>
      <c r="X29" s="53"/>
      <c r="Y29" s="53"/>
      <c r="Z29" s="53"/>
      <c r="AA29" s="53"/>
      <c r="AB29" s="21"/>
      <c r="AC29" s="53"/>
      <c r="AD29" s="21"/>
      <c r="AE29" s="53"/>
      <c r="AF29" s="3"/>
      <c r="AG29" s="199"/>
    </row>
    <row r="30" spans="1:33" ht="12" customHeight="1" x14ac:dyDescent="0.2">
      <c r="A30" s="2"/>
      <c r="B30" s="4"/>
      <c r="C30" s="26"/>
      <c r="D30" s="13"/>
      <c r="E30" s="53"/>
      <c r="F30" s="53"/>
      <c r="G30" s="53"/>
      <c r="H30" s="53"/>
      <c r="I30" s="53"/>
      <c r="J30" s="53"/>
      <c r="K30" s="53"/>
      <c r="L30" s="53"/>
      <c r="M30" s="53"/>
      <c r="N30" s="53"/>
      <c r="O30" s="53"/>
      <c r="P30" s="53"/>
      <c r="Q30" s="53"/>
      <c r="R30" s="53"/>
      <c r="S30" s="53"/>
      <c r="T30" s="53"/>
      <c r="U30" s="53"/>
      <c r="V30" s="53"/>
      <c r="W30" s="53"/>
      <c r="X30" s="53"/>
      <c r="Y30" s="53"/>
      <c r="Z30" s="53"/>
      <c r="AA30" s="53"/>
      <c r="AB30" s="21"/>
      <c r="AC30" s="53"/>
      <c r="AD30" s="21"/>
      <c r="AE30" s="53"/>
      <c r="AF30" s="3"/>
      <c r="AG30" s="199"/>
    </row>
    <row r="31" spans="1:33" ht="6" customHeight="1" x14ac:dyDescent="0.2">
      <c r="A31" s="2"/>
      <c r="B31" s="4"/>
      <c r="C31" s="26"/>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199"/>
    </row>
    <row r="32" spans="1:33" ht="6" customHeight="1" x14ac:dyDescent="0.2">
      <c r="A32" s="2"/>
      <c r="B32" s="4"/>
      <c r="C32" s="3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199"/>
    </row>
    <row r="33" spans="1:33" ht="9" customHeight="1" x14ac:dyDescent="0.2">
      <c r="A33" s="2"/>
      <c r="B33" s="4"/>
      <c r="C33" s="29"/>
      <c r="D33" s="29"/>
      <c r="E33" s="29"/>
      <c r="F33" s="29"/>
      <c r="G33" s="29"/>
      <c r="H33" s="29"/>
      <c r="I33" s="29"/>
      <c r="J33" s="13"/>
      <c r="K33" s="13"/>
      <c r="L33" s="13"/>
      <c r="M33" s="13"/>
      <c r="N33" s="13"/>
      <c r="O33" s="13"/>
      <c r="P33" s="13"/>
      <c r="Q33" s="13"/>
      <c r="R33" s="11"/>
      <c r="S33" s="11"/>
      <c r="T33" s="11"/>
      <c r="U33" s="11"/>
      <c r="V33" s="19"/>
      <c r="W33" s="11"/>
      <c r="X33" s="11"/>
      <c r="Y33" s="11"/>
      <c r="Z33" s="11"/>
      <c r="AA33" s="11"/>
      <c r="AB33" s="11"/>
      <c r="AC33" s="11"/>
      <c r="AD33" s="11"/>
      <c r="AE33" s="11"/>
      <c r="AF33" s="3"/>
      <c r="AG33" s="199"/>
    </row>
    <row r="34" spans="1:33" ht="12.75" customHeight="1" x14ac:dyDescent="0.2">
      <c r="A34" s="2"/>
      <c r="B34" s="4"/>
      <c r="C34" s="26"/>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199"/>
    </row>
    <row r="35" spans="1:33" ht="12.75" customHeight="1" x14ac:dyDescent="0.2">
      <c r="A35" s="2"/>
      <c r="B35" s="4"/>
      <c r="C35" s="26"/>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199"/>
    </row>
    <row r="36" spans="1:33" ht="15.75" customHeight="1" x14ac:dyDescent="0.2">
      <c r="A36" s="2"/>
      <c r="B36" s="4"/>
      <c r="C36" s="26"/>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199"/>
    </row>
    <row r="37" spans="1:33" ht="20.25" customHeight="1" x14ac:dyDescent="0.2">
      <c r="A37" s="2"/>
      <c r="B37" s="4"/>
      <c r="C37" s="26"/>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199"/>
    </row>
    <row r="38" spans="1:33" ht="15.75" customHeight="1" x14ac:dyDescent="0.2">
      <c r="A38" s="2"/>
      <c r="B38" s="4"/>
      <c r="C38" s="26"/>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199"/>
    </row>
    <row r="39" spans="1:33" ht="12.75" customHeight="1" x14ac:dyDescent="0.2">
      <c r="A39" s="2"/>
      <c r="B39" s="4"/>
      <c r="C39" s="26"/>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199"/>
    </row>
    <row r="40" spans="1:33" ht="12" customHeight="1" x14ac:dyDescent="0.2">
      <c r="A40" s="2"/>
      <c r="B40" s="4"/>
      <c r="C40" s="26"/>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199"/>
    </row>
    <row r="41" spans="1:33" ht="12.75" customHeight="1" x14ac:dyDescent="0.2">
      <c r="A41" s="2"/>
      <c r="B41" s="4"/>
      <c r="C41" s="26"/>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199"/>
    </row>
    <row r="42" spans="1:33" ht="12.75" customHeight="1" x14ac:dyDescent="0.2">
      <c r="A42" s="2"/>
      <c r="B42" s="4"/>
      <c r="C42" s="26"/>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199"/>
    </row>
    <row r="43" spans="1:33" ht="9" customHeight="1" x14ac:dyDescent="0.2">
      <c r="A43" s="2"/>
      <c r="B43" s="4"/>
      <c r="C43" s="26"/>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199"/>
    </row>
    <row r="44" spans="1:33" ht="19.5" customHeight="1" x14ac:dyDescent="0.2">
      <c r="A44" s="2"/>
      <c r="B44" s="4"/>
      <c r="C44" s="4"/>
      <c r="D44" s="4"/>
      <c r="E44" s="4"/>
      <c r="F44" s="4"/>
      <c r="G44" s="4"/>
      <c r="H44" s="4"/>
      <c r="I44" s="4"/>
      <c r="J44" s="4"/>
      <c r="K44" s="4"/>
      <c r="L44" s="4"/>
      <c r="M44" s="4"/>
      <c r="N44" s="4"/>
      <c r="O44" s="4"/>
      <c r="P44" s="4"/>
      <c r="Q44" s="4"/>
      <c r="R44" s="34"/>
      <c r="S44" s="34"/>
      <c r="T44" s="4"/>
      <c r="U44" s="4"/>
      <c r="V44" s="4"/>
      <c r="W44" s="4"/>
      <c r="X44" s="4"/>
      <c r="Y44" s="4"/>
      <c r="Z44" s="4"/>
      <c r="AA44" s="4"/>
      <c r="AB44" s="17"/>
      <c r="AC44" s="4"/>
      <c r="AD44" s="17"/>
      <c r="AE44" s="4"/>
      <c r="AF44" s="3"/>
      <c r="AG44" s="199"/>
    </row>
    <row r="45" spans="1:33" ht="13.5" customHeight="1" x14ac:dyDescent="0.2">
      <c r="A45" s="2"/>
      <c r="B45" s="4"/>
      <c r="C45" s="56"/>
      <c r="D45" s="51"/>
      <c r="E45" s="51"/>
      <c r="F45" s="51"/>
      <c r="G45" s="51"/>
      <c r="H45" s="51"/>
      <c r="I45" s="51"/>
      <c r="J45" s="51"/>
      <c r="K45" s="51"/>
      <c r="L45" s="51"/>
      <c r="M45" s="51"/>
      <c r="N45" s="51"/>
      <c r="O45" s="51"/>
      <c r="P45" s="51"/>
      <c r="Q45" s="51"/>
      <c r="R45" s="57"/>
      <c r="S45" s="57"/>
      <c r="T45" s="57"/>
      <c r="U45" s="57"/>
      <c r="V45" s="57"/>
      <c r="W45" s="57"/>
      <c r="X45" s="57"/>
      <c r="Y45" s="57"/>
      <c r="Z45" s="57"/>
      <c r="AA45" s="57"/>
      <c r="AB45" s="57"/>
      <c r="AC45" s="57"/>
      <c r="AD45" s="57"/>
      <c r="AE45" s="57"/>
      <c r="AF45" s="3"/>
      <c r="AG45" s="199"/>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199"/>
    </row>
    <row r="47" spans="1:33" ht="11.25" customHeight="1" x14ac:dyDescent="0.2">
      <c r="A47" s="2"/>
      <c r="B47" s="4"/>
      <c r="C47" s="8"/>
      <c r="D47" s="8"/>
      <c r="E47" s="10"/>
      <c r="F47" s="1719"/>
      <c r="G47" s="1719"/>
      <c r="H47" s="1719"/>
      <c r="I47" s="1719"/>
      <c r="J47" s="1719"/>
      <c r="K47" s="1719"/>
      <c r="L47" s="1719"/>
      <c r="M47" s="1719"/>
      <c r="N47" s="1719"/>
      <c r="O47" s="1719"/>
      <c r="P47" s="1719"/>
      <c r="Q47" s="1719"/>
      <c r="R47" s="1719"/>
      <c r="S47" s="1719"/>
      <c r="T47" s="1719"/>
      <c r="U47" s="1719"/>
      <c r="V47" s="1719"/>
      <c r="W47" s="10"/>
      <c r="X47" s="1719"/>
      <c r="Y47" s="1719"/>
      <c r="Z47" s="1719"/>
      <c r="AA47" s="1719"/>
      <c r="AB47" s="1719"/>
      <c r="AC47" s="1719"/>
      <c r="AD47" s="1719"/>
      <c r="AE47" s="10"/>
      <c r="AF47" s="4"/>
      <c r="AG47" s="199"/>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199"/>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199"/>
    </row>
    <row r="50" spans="1:33" s="30" customFormat="1" ht="12" customHeight="1" x14ac:dyDescent="0.2">
      <c r="A50" s="27"/>
      <c r="B50" s="28"/>
      <c r="C50" s="35"/>
      <c r="D50" s="29"/>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44"/>
      <c r="AG50" s="300"/>
    </row>
    <row r="51" spans="1:33" ht="12" customHeight="1" x14ac:dyDescent="0.2">
      <c r="A51" s="2"/>
      <c r="B51" s="4"/>
      <c r="C51" s="26"/>
      <c r="D51" s="13"/>
      <c r="E51" s="5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53"/>
      <c r="AF51" s="3"/>
      <c r="AG51" s="199"/>
    </row>
    <row r="52" spans="1:33" ht="12" customHeight="1" x14ac:dyDescent="0.2">
      <c r="A52" s="2"/>
      <c r="B52" s="4"/>
      <c r="C52" s="26"/>
      <c r="D52" s="13"/>
      <c r="E52" s="5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53"/>
      <c r="AF52" s="3"/>
      <c r="AG52" s="199"/>
    </row>
    <row r="53" spans="1:33" ht="12" customHeight="1" x14ac:dyDescent="0.2">
      <c r="A53" s="2"/>
      <c r="B53" s="4"/>
      <c r="C53" s="26"/>
      <c r="D53" s="13"/>
      <c r="E53" s="5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53"/>
      <c r="AF53" s="3"/>
      <c r="AG53" s="199"/>
    </row>
    <row r="54" spans="1:33" ht="12" customHeight="1" x14ac:dyDescent="0.2">
      <c r="A54" s="2"/>
      <c r="B54" s="4"/>
      <c r="C54" s="26"/>
      <c r="D54" s="13"/>
      <c r="E54" s="5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53"/>
      <c r="AF54" s="3"/>
      <c r="AG54" s="199"/>
    </row>
    <row r="55" spans="1:33" ht="12" customHeight="1" x14ac:dyDescent="0.2">
      <c r="A55" s="2"/>
      <c r="B55" s="4"/>
      <c r="C55" s="26"/>
      <c r="D55" s="13"/>
      <c r="E55" s="5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53"/>
      <c r="AF55" s="3"/>
      <c r="AG55" s="199"/>
    </row>
    <row r="56" spans="1:33" ht="12" customHeight="1" x14ac:dyDescent="0.2">
      <c r="A56" s="2"/>
      <c r="B56" s="4"/>
      <c r="C56" s="26"/>
      <c r="D56" s="13"/>
      <c r="E56" s="5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53"/>
      <c r="AF56" s="3"/>
      <c r="AG56" s="199"/>
    </row>
    <row r="57" spans="1:33" ht="12" customHeight="1" x14ac:dyDescent="0.2">
      <c r="A57" s="2"/>
      <c r="B57" s="4"/>
      <c r="C57" s="26"/>
      <c r="D57" s="13"/>
      <c r="E57" s="5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53"/>
      <c r="AF57" s="3"/>
      <c r="AG57" s="199"/>
    </row>
    <row r="58" spans="1:33" ht="12" customHeight="1" x14ac:dyDescent="0.2">
      <c r="A58" s="2"/>
      <c r="B58" s="4"/>
      <c r="C58" s="26"/>
      <c r="D58" s="13"/>
      <c r="E58" s="5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53"/>
      <c r="AF58" s="3"/>
      <c r="AG58" s="199"/>
    </row>
    <row r="59" spans="1:33" ht="12" customHeight="1" x14ac:dyDescent="0.2">
      <c r="A59" s="2"/>
      <c r="B59" s="4"/>
      <c r="C59" s="26"/>
      <c r="D59" s="13"/>
      <c r="E59" s="5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53"/>
      <c r="AF59" s="3"/>
      <c r="AG59" s="199"/>
    </row>
    <row r="60" spans="1:33" ht="12" customHeight="1" x14ac:dyDescent="0.2">
      <c r="A60" s="2"/>
      <c r="B60" s="4"/>
      <c r="C60" s="26"/>
      <c r="D60" s="13"/>
      <c r="E60" s="5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53"/>
      <c r="AF60" s="3"/>
      <c r="AG60" s="199"/>
    </row>
    <row r="61" spans="1:33" ht="12" customHeight="1" x14ac:dyDescent="0.2">
      <c r="A61" s="2"/>
      <c r="B61" s="4"/>
      <c r="C61" s="26"/>
      <c r="D61" s="13"/>
      <c r="E61" s="5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53"/>
      <c r="AF61" s="3"/>
      <c r="AG61" s="199"/>
    </row>
    <row r="62" spans="1:33" ht="12" customHeight="1" x14ac:dyDescent="0.2">
      <c r="A62" s="2"/>
      <c r="B62" s="4"/>
      <c r="C62" s="26"/>
      <c r="D62" s="13"/>
      <c r="E62" s="5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53"/>
      <c r="AF62" s="3"/>
      <c r="AG62" s="199"/>
    </row>
    <row r="63" spans="1:33" ht="12" customHeight="1" x14ac:dyDescent="0.2">
      <c r="A63" s="2"/>
      <c r="B63" s="4"/>
      <c r="C63" s="26"/>
      <c r="D63" s="13"/>
      <c r="E63" s="5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53"/>
      <c r="AF63" s="3"/>
      <c r="AG63" s="199"/>
    </row>
    <row r="64" spans="1:33" ht="12" customHeight="1" x14ac:dyDescent="0.2">
      <c r="A64" s="2"/>
      <c r="B64" s="4"/>
      <c r="C64" s="26"/>
      <c r="D64" s="13"/>
      <c r="E64" s="5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53"/>
      <c r="AF64" s="3"/>
      <c r="AG64" s="199"/>
    </row>
    <row r="65" spans="1:33" ht="12" customHeight="1" x14ac:dyDescent="0.2">
      <c r="A65" s="2"/>
      <c r="B65" s="4"/>
      <c r="C65" s="26"/>
      <c r="D65" s="13"/>
      <c r="E65" s="5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53"/>
      <c r="AF65" s="3"/>
      <c r="AG65" s="199"/>
    </row>
    <row r="66" spans="1:33" ht="12" customHeight="1" x14ac:dyDescent="0.2">
      <c r="A66" s="2"/>
      <c r="B66" s="4"/>
      <c r="C66" s="26"/>
      <c r="D66" s="13"/>
      <c r="E66" s="5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53"/>
      <c r="AF66" s="3"/>
      <c r="AG66" s="199"/>
    </row>
    <row r="67" spans="1:33" ht="12" customHeight="1" x14ac:dyDescent="0.2">
      <c r="A67" s="2"/>
      <c r="B67" s="4"/>
      <c r="C67" s="26"/>
      <c r="D67" s="13"/>
      <c r="E67" s="5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53"/>
      <c r="AF67" s="3"/>
      <c r="AG67" s="199"/>
    </row>
    <row r="68" spans="1:33" ht="12" customHeight="1" x14ac:dyDescent="0.2">
      <c r="A68" s="2"/>
      <c r="B68" s="4"/>
      <c r="C68" s="26"/>
      <c r="D68" s="13"/>
      <c r="E68" s="5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53"/>
      <c r="AF68" s="3"/>
      <c r="AG68" s="199"/>
    </row>
    <row r="69" spans="1:33" ht="12" customHeight="1" x14ac:dyDescent="0.2">
      <c r="A69" s="2"/>
      <c r="B69" s="4"/>
      <c r="C69" s="26"/>
      <c r="D69" s="13"/>
      <c r="E69" s="5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53"/>
      <c r="AF69" s="3"/>
      <c r="AG69" s="199"/>
    </row>
    <row r="70" spans="1:33" ht="12" customHeight="1" x14ac:dyDescent="0.2">
      <c r="A70" s="2"/>
      <c r="B70" s="4"/>
      <c r="C70" s="26"/>
      <c r="D70" s="13"/>
      <c r="E70" s="5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53"/>
      <c r="AF70" s="3"/>
      <c r="AG70" s="199"/>
    </row>
    <row r="71" spans="1:33" s="47" customFormat="1" ht="9.75" customHeight="1" x14ac:dyDescent="0.15">
      <c r="A71" s="45"/>
      <c r="B71" s="46"/>
      <c r="C71" s="49"/>
      <c r="D71" s="20"/>
      <c r="E71" s="50"/>
      <c r="F71" s="50"/>
      <c r="G71" s="50"/>
      <c r="H71" s="54"/>
      <c r="I71" s="54"/>
      <c r="J71" s="54"/>
      <c r="K71" s="54"/>
      <c r="L71" s="54"/>
      <c r="M71" s="54"/>
      <c r="N71" s="54"/>
      <c r="O71" s="54"/>
      <c r="P71" s="54"/>
      <c r="Q71" s="54"/>
      <c r="R71" s="54"/>
      <c r="S71" s="54"/>
      <c r="T71" s="54"/>
      <c r="U71" s="54"/>
      <c r="V71" s="54"/>
      <c r="W71" s="54"/>
      <c r="X71" s="54"/>
      <c r="Y71" s="54"/>
      <c r="Z71" s="54"/>
      <c r="AA71" s="54"/>
      <c r="AB71" s="54"/>
      <c r="AC71" s="54"/>
      <c r="AD71" s="54"/>
      <c r="AE71" s="54"/>
      <c r="AF71" s="46"/>
      <c r="AG71" s="324"/>
    </row>
    <row r="72" spans="1:33" ht="11.25" customHeight="1" x14ac:dyDescent="0.2">
      <c r="A72" s="2"/>
      <c r="B72" s="1"/>
      <c r="C72" s="25"/>
      <c r="D72" s="13"/>
      <c r="E72" s="55"/>
      <c r="F72" s="55"/>
      <c r="G72" s="55"/>
      <c r="H72" s="55"/>
      <c r="I72" s="55"/>
      <c r="J72" s="55"/>
      <c r="K72" s="55"/>
      <c r="L72" s="55"/>
      <c r="M72" s="55"/>
      <c r="N72" s="55"/>
      <c r="O72" s="55"/>
      <c r="P72" s="55"/>
      <c r="Q72" s="55"/>
      <c r="R72" s="55"/>
      <c r="S72" s="55"/>
      <c r="T72" s="55"/>
      <c r="U72" s="55"/>
      <c r="V72" s="54"/>
      <c r="W72" s="55"/>
      <c r="X72" s="55"/>
      <c r="Y72" s="55"/>
      <c r="Z72" s="55"/>
      <c r="AA72" s="55"/>
      <c r="AB72" s="55"/>
      <c r="AC72" s="55"/>
      <c r="AD72" s="55"/>
      <c r="AE72" s="55"/>
      <c r="AF72" s="3"/>
      <c r="AG72" s="199"/>
    </row>
    <row r="73" spans="1:33" ht="13.5" customHeight="1" x14ac:dyDescent="0.2">
      <c r="A73" s="2"/>
      <c r="B73" s="1"/>
      <c r="C73" s="1"/>
      <c r="D73" s="1"/>
      <c r="I73" s="4"/>
      <c r="J73" s="4"/>
      <c r="K73" s="4"/>
      <c r="L73" s="4"/>
      <c r="M73" s="4"/>
      <c r="N73" s="4"/>
      <c r="O73" s="4"/>
      <c r="P73" s="4"/>
      <c r="Q73" s="4"/>
      <c r="R73" s="4"/>
      <c r="S73" s="4"/>
      <c r="T73" s="4"/>
      <c r="U73" s="4"/>
      <c r="V73" s="48"/>
      <c r="W73" s="4"/>
      <c r="X73" s="4"/>
      <c r="Y73" s="4"/>
      <c r="Z73" s="1538">
        <v>42644</v>
      </c>
      <c r="AA73" s="1538"/>
      <c r="AB73" s="1538"/>
      <c r="AC73" s="1538"/>
      <c r="AD73" s="1538"/>
      <c r="AE73" s="1538"/>
      <c r="AF73" s="326">
        <v>23</v>
      </c>
      <c r="AG73" s="199"/>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topLeftCell="A37" workbookViewId="0">
      <selection activeCell="AI65" sqref="AI65"/>
    </sheetView>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294"/>
      <c r="B1" s="294"/>
      <c r="C1" s="294"/>
      <c r="D1" s="294"/>
      <c r="E1" s="294"/>
    </row>
    <row r="2" spans="1:5" ht="13.5" customHeight="1" x14ac:dyDescent="0.2">
      <c r="A2" s="294"/>
      <c r="B2" s="294"/>
      <c r="C2" s="294"/>
      <c r="D2" s="294"/>
      <c r="E2" s="294"/>
    </row>
    <row r="3" spans="1:5" ht="13.5" customHeight="1" x14ac:dyDescent="0.2">
      <c r="A3" s="294"/>
      <c r="B3" s="294"/>
      <c r="C3" s="294"/>
      <c r="D3" s="294"/>
      <c r="E3" s="294"/>
    </row>
    <row r="4" spans="1:5" s="7" customFormat="1" ht="13.5" customHeight="1" x14ac:dyDescent="0.2">
      <c r="A4" s="294"/>
      <c r="B4" s="294"/>
      <c r="C4" s="294"/>
      <c r="D4" s="294"/>
      <c r="E4" s="294"/>
    </row>
    <row r="5" spans="1:5" ht="13.5" customHeight="1" x14ac:dyDescent="0.2">
      <c r="A5" s="294"/>
      <c r="B5" s="294"/>
      <c r="C5" s="294"/>
      <c r="D5" s="294"/>
      <c r="E5" s="294"/>
    </row>
    <row r="6" spans="1:5" ht="13.5" customHeight="1" x14ac:dyDescent="0.2">
      <c r="A6" s="294"/>
      <c r="B6" s="294"/>
      <c r="C6" s="294"/>
      <c r="D6" s="294"/>
      <c r="E6" s="294"/>
    </row>
    <row r="7" spans="1:5" ht="13.5" customHeight="1" x14ac:dyDescent="0.2">
      <c r="A7" s="294"/>
      <c r="B7" s="294"/>
      <c r="C7" s="294"/>
      <c r="D7" s="294"/>
      <c r="E7" s="294"/>
    </row>
    <row r="8" spans="1:5" ht="13.5" customHeight="1" x14ac:dyDescent="0.2">
      <c r="A8" s="294"/>
      <c r="B8" s="294"/>
      <c r="C8" s="294"/>
      <c r="D8" s="294"/>
      <c r="E8" s="294"/>
    </row>
    <row r="9" spans="1:5" ht="13.5" customHeight="1" x14ac:dyDescent="0.2">
      <c r="A9" s="294"/>
      <c r="B9" s="294"/>
      <c r="C9" s="294"/>
      <c r="D9" s="294"/>
      <c r="E9" s="294"/>
    </row>
    <row r="10" spans="1:5" ht="13.5" customHeight="1" x14ac:dyDescent="0.2">
      <c r="A10" s="294"/>
      <c r="B10" s="294"/>
      <c r="C10" s="294"/>
      <c r="D10" s="294"/>
      <c r="E10" s="294"/>
    </row>
    <row r="11" spans="1:5" ht="13.5" customHeight="1" x14ac:dyDescent="0.2">
      <c r="A11" s="294"/>
      <c r="B11" s="294"/>
      <c r="C11" s="294"/>
      <c r="D11" s="294"/>
      <c r="E11" s="294"/>
    </row>
    <row r="12" spans="1:5" ht="13.5" customHeight="1" x14ac:dyDescent="0.2">
      <c r="A12" s="294"/>
      <c r="B12" s="294"/>
      <c r="C12" s="294"/>
      <c r="D12" s="294"/>
      <c r="E12" s="294"/>
    </row>
    <row r="13" spans="1:5" ht="13.5" customHeight="1" x14ac:dyDescent="0.2">
      <c r="A13" s="294"/>
      <c r="B13" s="294"/>
      <c r="C13" s="294"/>
      <c r="D13" s="294"/>
      <c r="E13" s="294"/>
    </row>
    <row r="14" spans="1:5" ht="13.5" customHeight="1" x14ac:dyDescent="0.2">
      <c r="A14" s="294"/>
      <c r="B14" s="294"/>
      <c r="C14" s="294"/>
      <c r="D14" s="294"/>
      <c r="E14" s="294"/>
    </row>
    <row r="15" spans="1:5" ht="13.5" customHeight="1" x14ac:dyDescent="0.2">
      <c r="A15" s="294"/>
      <c r="B15" s="294"/>
      <c r="C15" s="294"/>
      <c r="D15" s="294"/>
      <c r="E15" s="294"/>
    </row>
    <row r="16" spans="1:5" ht="13.5" customHeight="1" x14ac:dyDescent="0.2">
      <c r="A16" s="294"/>
      <c r="B16" s="294"/>
      <c r="C16" s="294"/>
      <c r="D16" s="294"/>
      <c r="E16" s="294"/>
    </row>
    <row r="17" spans="1:5" ht="13.5" customHeight="1" x14ac:dyDescent="0.2">
      <c r="A17" s="294"/>
      <c r="B17" s="294"/>
      <c r="C17" s="294"/>
      <c r="D17" s="294"/>
      <c r="E17" s="294"/>
    </row>
    <row r="18" spans="1:5" ht="13.5" customHeight="1" x14ac:dyDescent="0.2">
      <c r="A18" s="294"/>
      <c r="B18" s="294"/>
      <c r="C18" s="294"/>
      <c r="D18" s="294"/>
      <c r="E18" s="294"/>
    </row>
    <row r="19" spans="1:5" ht="13.5" customHeight="1" x14ac:dyDescent="0.2">
      <c r="A19" s="294"/>
      <c r="B19" s="294"/>
      <c r="C19" s="294"/>
      <c r="D19" s="294"/>
      <c r="E19" s="294"/>
    </row>
    <row r="20" spans="1:5" ht="13.5" customHeight="1" x14ac:dyDescent="0.2">
      <c r="A20" s="294"/>
      <c r="B20" s="294"/>
      <c r="C20" s="294"/>
      <c r="D20" s="294"/>
      <c r="E20" s="294"/>
    </row>
    <row r="21" spans="1:5" ht="13.5" customHeight="1" x14ac:dyDescent="0.2">
      <c r="A21" s="294"/>
      <c r="B21" s="294"/>
      <c r="C21" s="294"/>
      <c r="D21" s="294"/>
      <c r="E21" s="294"/>
    </row>
    <row r="22" spans="1:5" ht="13.5" customHeight="1" x14ac:dyDescent="0.2">
      <c r="A22" s="294"/>
      <c r="B22" s="294"/>
      <c r="C22" s="294"/>
      <c r="D22" s="294"/>
      <c r="E22" s="294"/>
    </row>
    <row r="23" spans="1:5" ht="13.5" customHeight="1" x14ac:dyDescent="0.2">
      <c r="A23" s="294"/>
      <c r="B23" s="294"/>
      <c r="C23" s="294"/>
      <c r="D23" s="294"/>
      <c r="E23" s="294"/>
    </row>
    <row r="24" spans="1:5" ht="13.5" customHeight="1" x14ac:dyDescent="0.2">
      <c r="A24" s="294"/>
      <c r="B24" s="294"/>
      <c r="C24" s="294"/>
      <c r="D24" s="294"/>
      <c r="E24" s="294"/>
    </row>
    <row r="25" spans="1:5" ht="13.5" customHeight="1" x14ac:dyDescent="0.2">
      <c r="A25" s="294"/>
      <c r="B25" s="294"/>
      <c r="C25" s="294"/>
      <c r="D25" s="294"/>
      <c r="E25" s="294"/>
    </row>
    <row r="26" spans="1:5" ht="13.5" customHeight="1" x14ac:dyDescent="0.2">
      <c r="A26" s="294"/>
      <c r="B26" s="294"/>
      <c r="C26" s="294"/>
      <c r="D26" s="294"/>
      <c r="E26" s="294"/>
    </row>
    <row r="27" spans="1:5" ht="13.5" customHeight="1" x14ac:dyDescent="0.2">
      <c r="A27" s="294"/>
      <c r="B27" s="294"/>
      <c r="C27" s="294"/>
      <c r="D27" s="294"/>
      <c r="E27" s="294"/>
    </row>
    <row r="28" spans="1:5" ht="13.5" customHeight="1" x14ac:dyDescent="0.2">
      <c r="A28" s="294"/>
      <c r="B28" s="294"/>
      <c r="C28" s="294"/>
      <c r="D28" s="294"/>
      <c r="E28" s="294"/>
    </row>
    <row r="29" spans="1:5" ht="13.5" customHeight="1" x14ac:dyDescent="0.2">
      <c r="A29" s="294"/>
      <c r="B29" s="294"/>
      <c r="C29" s="294"/>
      <c r="D29" s="294"/>
      <c r="E29" s="294"/>
    </row>
    <row r="30" spans="1:5" ht="13.5" customHeight="1" x14ac:dyDescent="0.2">
      <c r="A30" s="294"/>
      <c r="B30" s="294"/>
      <c r="C30" s="294"/>
      <c r="D30" s="294"/>
      <c r="E30" s="294"/>
    </row>
    <row r="31" spans="1:5" ht="13.5" customHeight="1" x14ac:dyDescent="0.2">
      <c r="A31" s="294"/>
      <c r="B31" s="294"/>
      <c r="C31" s="294"/>
      <c r="D31" s="294"/>
      <c r="E31" s="294"/>
    </row>
    <row r="32" spans="1:5" ht="13.5" customHeight="1" x14ac:dyDescent="0.2">
      <c r="A32" s="294"/>
      <c r="B32" s="294"/>
      <c r="C32" s="294"/>
      <c r="D32" s="294"/>
      <c r="E32" s="294"/>
    </row>
    <row r="33" spans="1:5" ht="13.5" customHeight="1" x14ac:dyDescent="0.2">
      <c r="A33" s="294"/>
      <c r="B33" s="294"/>
      <c r="C33" s="294"/>
      <c r="D33" s="294"/>
      <c r="E33" s="294"/>
    </row>
    <row r="34" spans="1:5" ht="13.5" customHeight="1" x14ac:dyDescent="0.2">
      <c r="A34" s="294"/>
      <c r="B34" s="294"/>
      <c r="C34" s="294"/>
      <c r="D34" s="294"/>
      <c r="E34" s="294"/>
    </row>
    <row r="35" spans="1:5" ht="13.5" customHeight="1" x14ac:dyDescent="0.2">
      <c r="A35" s="294"/>
      <c r="B35" s="294"/>
      <c r="C35" s="294"/>
      <c r="D35" s="294"/>
      <c r="E35" s="294"/>
    </row>
    <row r="36" spans="1:5" ht="13.5" customHeight="1" x14ac:dyDescent="0.2">
      <c r="A36" s="294"/>
      <c r="B36" s="294"/>
      <c r="C36" s="294"/>
      <c r="D36" s="294"/>
      <c r="E36" s="294"/>
    </row>
    <row r="37" spans="1:5" ht="13.5" customHeight="1" x14ac:dyDescent="0.2">
      <c r="A37" s="294"/>
      <c r="B37" s="294"/>
      <c r="C37" s="294"/>
      <c r="D37" s="294"/>
      <c r="E37" s="294"/>
    </row>
    <row r="38" spans="1:5" ht="13.5" customHeight="1" x14ac:dyDescent="0.2">
      <c r="A38" s="294"/>
      <c r="B38" s="294"/>
      <c r="C38" s="294"/>
      <c r="D38" s="294"/>
      <c r="E38" s="294"/>
    </row>
    <row r="39" spans="1:5" ht="13.5" customHeight="1" x14ac:dyDescent="0.2">
      <c r="A39" s="294"/>
      <c r="B39" s="294"/>
      <c r="C39" s="294"/>
      <c r="D39" s="294"/>
      <c r="E39" s="294"/>
    </row>
    <row r="40" spans="1:5" ht="13.5" customHeight="1" x14ac:dyDescent="0.2">
      <c r="A40" s="294"/>
      <c r="B40" s="294"/>
      <c r="C40" s="294"/>
      <c r="D40" s="294"/>
      <c r="E40" s="294"/>
    </row>
    <row r="41" spans="1:5" ht="18.75" customHeight="1" x14ac:dyDescent="0.2">
      <c r="A41" s="294"/>
      <c r="B41" s="294" t="s">
        <v>318</v>
      </c>
      <c r="C41" s="294"/>
      <c r="D41" s="294"/>
      <c r="E41" s="294"/>
    </row>
    <row r="42" spans="1:5" ht="9" customHeight="1" x14ac:dyDescent="0.2">
      <c r="A42" s="293"/>
      <c r="B42" s="335"/>
      <c r="C42" s="336"/>
      <c r="D42" s="337"/>
      <c r="E42" s="293"/>
    </row>
    <row r="43" spans="1:5" ht="13.5" customHeight="1" x14ac:dyDescent="0.2">
      <c r="A43" s="293"/>
      <c r="B43" s="335"/>
      <c r="C43" s="332"/>
      <c r="D43" s="338" t="s">
        <v>315</v>
      </c>
      <c r="E43" s="293"/>
    </row>
    <row r="44" spans="1:5" ht="13.5" customHeight="1" x14ac:dyDescent="0.2">
      <c r="A44" s="293"/>
      <c r="B44" s="335"/>
      <c r="C44" s="343"/>
      <c r="D44" s="532" t="s">
        <v>422</v>
      </c>
      <c r="E44" s="293"/>
    </row>
    <row r="45" spans="1:5" ht="13.5" customHeight="1" x14ac:dyDescent="0.2">
      <c r="A45" s="293"/>
      <c r="B45" s="335"/>
      <c r="C45" s="339"/>
      <c r="D45" s="337"/>
      <c r="E45" s="293"/>
    </row>
    <row r="46" spans="1:5" ht="13.5" customHeight="1" x14ac:dyDescent="0.2">
      <c r="A46" s="293"/>
      <c r="B46" s="335"/>
      <c r="C46" s="333"/>
      <c r="D46" s="338" t="s">
        <v>316</v>
      </c>
      <c r="E46" s="293"/>
    </row>
    <row r="47" spans="1:5" ht="13.5" customHeight="1" x14ac:dyDescent="0.2">
      <c r="A47" s="293"/>
      <c r="B47" s="335"/>
      <c r="C47" s="336"/>
      <c r="D47" s="949" t="s">
        <v>422</v>
      </c>
      <c r="E47" s="293"/>
    </row>
    <row r="48" spans="1:5" ht="13.5" customHeight="1" x14ac:dyDescent="0.2">
      <c r="A48" s="293"/>
      <c r="B48" s="335"/>
      <c r="C48" s="336"/>
      <c r="D48" s="337"/>
      <c r="E48" s="293"/>
    </row>
    <row r="49" spans="1:5" ht="13.5" customHeight="1" x14ac:dyDescent="0.2">
      <c r="A49" s="293"/>
      <c r="B49" s="335"/>
      <c r="C49" s="334"/>
      <c r="D49" s="338" t="s">
        <v>317</v>
      </c>
      <c r="E49" s="293"/>
    </row>
    <row r="50" spans="1:5" ht="13.5" customHeight="1" x14ac:dyDescent="0.2">
      <c r="A50" s="293"/>
      <c r="B50" s="335"/>
      <c r="C50" s="336"/>
      <c r="D50" s="532" t="s">
        <v>495</v>
      </c>
      <c r="E50" s="293"/>
    </row>
    <row r="51" spans="1:5" ht="25.5" customHeight="1" x14ac:dyDescent="0.2">
      <c r="A51" s="293"/>
      <c r="B51" s="340"/>
      <c r="C51" s="341"/>
      <c r="D51" s="342"/>
      <c r="E51" s="293"/>
    </row>
    <row r="52" spans="1:5" x14ac:dyDescent="0.2">
      <c r="A52" s="293"/>
      <c r="B52" s="294"/>
      <c r="C52" s="296"/>
      <c r="D52" s="295"/>
      <c r="E52" s="293"/>
    </row>
    <row r="53" spans="1:5" s="74" customFormat="1" x14ac:dyDescent="0.2">
      <c r="A53" s="293"/>
      <c r="B53" s="294"/>
      <c r="C53" s="296"/>
      <c r="D53" s="295"/>
      <c r="E53" s="293"/>
    </row>
    <row r="54" spans="1:5" ht="94.5" customHeight="1" x14ac:dyDescent="0.2">
      <c r="A54" s="293"/>
      <c r="B54" s="294"/>
      <c r="C54" s="296"/>
      <c r="D54" s="295"/>
      <c r="E54" s="293"/>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6"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S55"/>
  <sheetViews>
    <sheetView showRuler="0" zoomScaleNormal="100" workbookViewId="0"/>
  </sheetViews>
  <sheetFormatPr defaultRowHeight="12.75" x14ac:dyDescent="0.2"/>
  <cols>
    <col min="1" max="1" width="1" style="1361" customWidth="1"/>
    <col min="2" max="2" width="2.5703125" style="1361" customWidth="1"/>
    <col min="3" max="3" width="3" style="1361" customWidth="1"/>
    <col min="4" max="4" width="6" style="1361" customWidth="1"/>
    <col min="5" max="5" width="10.7109375" style="1361" customWidth="1"/>
    <col min="6" max="6" width="0.5703125" style="1361" customWidth="1"/>
    <col min="7" max="7" width="13" style="1361" customWidth="1"/>
    <col min="8" max="8" width="5.5703125" style="1361" customWidth="1"/>
    <col min="9" max="9" width="2.5703125" style="1361" customWidth="1"/>
    <col min="10" max="10" width="20.7109375" style="1361" customWidth="1"/>
    <col min="11" max="11" width="11.7109375" style="1361" customWidth="1"/>
    <col min="12" max="12" width="18.5703125" style="1361" customWidth="1"/>
    <col min="13" max="13" width="2.7109375" style="1361" customWidth="1"/>
    <col min="14" max="14" width="2.42578125" style="1361" customWidth="1"/>
    <col min="15" max="15" width="1" style="1361" customWidth="1"/>
    <col min="16" max="16384" width="9.140625" style="1361"/>
  </cols>
  <sheetData>
    <row r="1" spans="1:15" ht="13.5" customHeight="1" x14ac:dyDescent="0.2">
      <c r="A1" s="1357"/>
      <c r="B1" s="1478" t="s">
        <v>305</v>
      </c>
      <c r="C1" s="1478"/>
      <c r="D1" s="1478"/>
      <c r="E1" s="1478"/>
      <c r="F1" s="1358"/>
      <c r="G1" s="1358"/>
      <c r="H1" s="1358"/>
      <c r="I1" s="1358"/>
      <c r="J1" s="1358"/>
      <c r="K1" s="1358"/>
      <c r="L1" s="1358"/>
      <c r="M1" s="1359"/>
      <c r="N1" s="1359"/>
      <c r="O1" s="1360"/>
    </row>
    <row r="2" spans="1:15" ht="8.25" customHeight="1" x14ac:dyDescent="0.2">
      <c r="A2" s="1357"/>
      <c r="B2" s="1362"/>
      <c r="C2" s="1363"/>
      <c r="D2" s="1363"/>
      <c r="E2" s="1363"/>
      <c r="F2" s="1363"/>
      <c r="G2" s="1363"/>
      <c r="H2" s="1364"/>
      <c r="I2" s="1364"/>
      <c r="J2" s="1364"/>
      <c r="K2" s="1364"/>
      <c r="L2" s="1364"/>
      <c r="M2" s="1364"/>
      <c r="N2" s="1365"/>
      <c r="O2" s="1366"/>
    </row>
    <row r="3" spans="1:15" s="1371" customFormat="1" ht="11.25" customHeight="1" x14ac:dyDescent="0.2">
      <c r="A3" s="1367"/>
      <c r="B3" s="1368"/>
      <c r="C3" s="1479" t="s">
        <v>54</v>
      </c>
      <c r="D3" s="1479"/>
      <c r="E3" s="1479"/>
      <c r="F3" s="1479"/>
      <c r="G3" s="1479"/>
      <c r="H3" s="1479"/>
      <c r="I3" s="1479"/>
      <c r="J3" s="1479"/>
      <c r="K3" s="1479"/>
      <c r="L3" s="1479"/>
      <c r="M3" s="1479"/>
      <c r="N3" s="1369"/>
      <c r="O3" s="1370"/>
    </row>
    <row r="4" spans="1:15" s="1371" customFormat="1" ht="11.25" x14ac:dyDescent="0.2">
      <c r="A4" s="1367"/>
      <c r="B4" s="1368"/>
      <c r="C4" s="1479"/>
      <c r="D4" s="1479"/>
      <c r="E4" s="1479"/>
      <c r="F4" s="1479"/>
      <c r="G4" s="1479"/>
      <c r="H4" s="1479"/>
      <c r="I4" s="1479"/>
      <c r="J4" s="1479"/>
      <c r="K4" s="1479"/>
      <c r="L4" s="1479"/>
      <c r="M4" s="1479"/>
      <c r="N4" s="1369"/>
      <c r="O4" s="1370"/>
    </row>
    <row r="5" spans="1:15" s="1371" customFormat="1" ht="3" customHeight="1" x14ac:dyDescent="0.2">
      <c r="A5" s="1367"/>
      <c r="B5" s="1368"/>
      <c r="C5" s="1372"/>
      <c r="D5" s="1372"/>
      <c r="E5" s="1372"/>
      <c r="F5" s="1372"/>
      <c r="G5" s="1372"/>
      <c r="H5" s="1372"/>
      <c r="I5" s="1372"/>
      <c r="J5" s="1368"/>
      <c r="K5" s="1368"/>
      <c r="L5" s="1368"/>
      <c r="M5" s="1373"/>
      <c r="N5" s="1369"/>
      <c r="O5" s="1370"/>
    </row>
    <row r="6" spans="1:15" s="1371" customFormat="1" ht="18" customHeight="1" x14ac:dyDescent="0.2">
      <c r="A6" s="1367"/>
      <c r="B6" s="1368"/>
      <c r="C6" s="1374"/>
      <c r="D6" s="1472" t="s">
        <v>429</v>
      </c>
      <c r="E6" s="1472"/>
      <c r="F6" s="1472"/>
      <c r="G6" s="1472"/>
      <c r="H6" s="1472"/>
      <c r="I6" s="1472"/>
      <c r="J6" s="1472"/>
      <c r="K6" s="1472"/>
      <c r="L6" s="1472"/>
      <c r="M6" s="1472"/>
      <c r="N6" s="1369"/>
      <c r="O6" s="1370"/>
    </row>
    <row r="7" spans="1:15" s="1371" customFormat="1" ht="3" customHeight="1" x14ac:dyDescent="0.2">
      <c r="A7" s="1367"/>
      <c r="B7" s="1368"/>
      <c r="C7" s="1372"/>
      <c r="D7" s="1372"/>
      <c r="E7" s="1372"/>
      <c r="F7" s="1372"/>
      <c r="G7" s="1372"/>
      <c r="H7" s="1372"/>
      <c r="I7" s="1372"/>
      <c r="J7" s="1368"/>
      <c r="K7" s="1368"/>
      <c r="L7" s="1368"/>
      <c r="M7" s="1373"/>
      <c r="N7" s="1369"/>
      <c r="O7" s="1370"/>
    </row>
    <row r="8" spans="1:15" s="1371" customFormat="1" ht="92.25" customHeight="1" x14ac:dyDescent="0.2">
      <c r="A8" s="1367"/>
      <c r="B8" s="1368"/>
      <c r="C8" s="1372"/>
      <c r="D8" s="1480" t="s">
        <v>430</v>
      </c>
      <c r="E8" s="1472"/>
      <c r="F8" s="1472"/>
      <c r="G8" s="1472"/>
      <c r="H8" s="1472"/>
      <c r="I8" s="1472"/>
      <c r="J8" s="1472"/>
      <c r="K8" s="1472"/>
      <c r="L8" s="1472"/>
      <c r="M8" s="1472"/>
      <c r="N8" s="1369"/>
      <c r="O8" s="1370"/>
    </row>
    <row r="9" spans="1:15" s="1371" customFormat="1" ht="3" customHeight="1" x14ac:dyDescent="0.2">
      <c r="A9" s="1367"/>
      <c r="B9" s="1368"/>
      <c r="C9" s="1372"/>
      <c r="D9" s="1372"/>
      <c r="E9" s="1372"/>
      <c r="F9" s="1372"/>
      <c r="G9" s="1372"/>
      <c r="H9" s="1372"/>
      <c r="I9" s="1372"/>
      <c r="J9" s="1368"/>
      <c r="K9" s="1368"/>
      <c r="L9" s="1368"/>
      <c r="M9" s="1373"/>
      <c r="N9" s="1369"/>
      <c r="O9" s="1370"/>
    </row>
    <row r="10" spans="1:15" s="1371" customFormat="1" ht="67.5" customHeight="1" x14ac:dyDescent="0.2">
      <c r="A10" s="1367"/>
      <c r="B10" s="1368"/>
      <c r="C10" s="1372"/>
      <c r="D10" s="1481" t="s">
        <v>431</v>
      </c>
      <c r="E10" s="1481"/>
      <c r="F10" s="1481"/>
      <c r="G10" s="1481"/>
      <c r="H10" s="1481"/>
      <c r="I10" s="1481"/>
      <c r="J10" s="1481"/>
      <c r="K10" s="1481"/>
      <c r="L10" s="1481"/>
      <c r="M10" s="1481"/>
      <c r="N10" s="1369"/>
      <c r="O10" s="1370"/>
    </row>
    <row r="11" spans="1:15" s="1371" customFormat="1" ht="3" customHeight="1" x14ac:dyDescent="0.2">
      <c r="A11" s="1367"/>
      <c r="B11" s="1368"/>
      <c r="C11" s="1372"/>
      <c r="D11" s="1375"/>
      <c r="E11" s="1375"/>
      <c r="F11" s="1375"/>
      <c r="G11" s="1375"/>
      <c r="H11" s="1375"/>
      <c r="I11" s="1375"/>
      <c r="J11" s="1375"/>
      <c r="K11" s="1375"/>
      <c r="L11" s="1375"/>
      <c r="M11" s="1375"/>
      <c r="N11" s="1369"/>
      <c r="O11" s="1370"/>
    </row>
    <row r="12" spans="1:15" s="1371" customFormat="1" ht="53.25" customHeight="1" x14ac:dyDescent="0.2">
      <c r="A12" s="1367"/>
      <c r="B12" s="1368"/>
      <c r="C12" s="1372"/>
      <c r="D12" s="1472" t="s">
        <v>432</v>
      </c>
      <c r="E12" s="1472"/>
      <c r="F12" s="1472"/>
      <c r="G12" s="1472"/>
      <c r="H12" s="1472"/>
      <c r="I12" s="1472"/>
      <c r="J12" s="1472"/>
      <c r="K12" s="1472"/>
      <c r="L12" s="1472"/>
      <c r="M12" s="1472"/>
      <c r="N12" s="1369"/>
      <c r="O12" s="1370"/>
    </row>
    <row r="13" spans="1:15" s="1371" customFormat="1" ht="3" customHeight="1" x14ac:dyDescent="0.2">
      <c r="A13" s="1367"/>
      <c r="B13" s="1368"/>
      <c r="C13" s="1372"/>
      <c r="D13" s="1375"/>
      <c r="E13" s="1375"/>
      <c r="F13" s="1375"/>
      <c r="G13" s="1375"/>
      <c r="H13" s="1375"/>
      <c r="I13" s="1375"/>
      <c r="J13" s="1375"/>
      <c r="K13" s="1375"/>
      <c r="L13" s="1375"/>
      <c r="M13" s="1375"/>
      <c r="N13" s="1369"/>
      <c r="O13" s="1370"/>
    </row>
    <row r="14" spans="1:15" s="1371" customFormat="1" ht="23.25" customHeight="1" x14ac:dyDescent="0.2">
      <c r="A14" s="1367"/>
      <c r="B14" s="1368"/>
      <c r="C14" s="1372"/>
      <c r="D14" s="1472" t="s">
        <v>433</v>
      </c>
      <c r="E14" s="1472"/>
      <c r="F14" s="1472"/>
      <c r="G14" s="1472"/>
      <c r="H14" s="1472"/>
      <c r="I14" s="1472"/>
      <c r="J14" s="1472"/>
      <c r="K14" s="1472"/>
      <c r="L14" s="1472"/>
      <c r="M14" s="1472"/>
      <c r="N14" s="1369"/>
      <c r="O14" s="1370"/>
    </row>
    <row r="15" spans="1:15" s="1371" customFormat="1" ht="3" customHeight="1" x14ac:dyDescent="0.2">
      <c r="A15" s="1367"/>
      <c r="B15" s="1368"/>
      <c r="C15" s="1372"/>
      <c r="D15" s="1375"/>
      <c r="E15" s="1375"/>
      <c r="F15" s="1375"/>
      <c r="G15" s="1375"/>
      <c r="H15" s="1375"/>
      <c r="I15" s="1375"/>
      <c r="J15" s="1375"/>
      <c r="K15" s="1375"/>
      <c r="L15" s="1375"/>
      <c r="M15" s="1375"/>
      <c r="N15" s="1369"/>
      <c r="O15" s="1370"/>
    </row>
    <row r="16" spans="1:15" s="1371" customFormat="1" ht="23.25" customHeight="1" x14ac:dyDescent="0.2">
      <c r="A16" s="1367"/>
      <c r="B16" s="1368"/>
      <c r="C16" s="1372"/>
      <c r="D16" s="1472" t="s">
        <v>434</v>
      </c>
      <c r="E16" s="1472"/>
      <c r="F16" s="1472"/>
      <c r="G16" s="1472"/>
      <c r="H16" s="1472"/>
      <c r="I16" s="1472"/>
      <c r="J16" s="1472"/>
      <c r="K16" s="1472"/>
      <c r="L16" s="1472"/>
      <c r="M16" s="1472"/>
      <c r="N16" s="1369"/>
      <c r="O16" s="1370"/>
    </row>
    <row r="17" spans="1:19" s="1371" customFormat="1" ht="3" customHeight="1" x14ac:dyDescent="0.2">
      <c r="A17" s="1367"/>
      <c r="B17" s="1368"/>
      <c r="C17" s="1372"/>
      <c r="D17" s="1375"/>
      <c r="E17" s="1375"/>
      <c r="F17" s="1375"/>
      <c r="G17" s="1375"/>
      <c r="H17" s="1375"/>
      <c r="I17" s="1375"/>
      <c r="J17" s="1375"/>
      <c r="K17" s="1375"/>
      <c r="L17" s="1375"/>
      <c r="M17" s="1375"/>
      <c r="N17" s="1369"/>
      <c r="O17" s="1370"/>
    </row>
    <row r="18" spans="1:19" s="1371" customFormat="1" ht="23.25" customHeight="1" x14ac:dyDescent="0.2">
      <c r="A18" s="1367"/>
      <c r="B18" s="1368"/>
      <c r="C18" s="1372"/>
      <c r="D18" s="1480" t="s">
        <v>435</v>
      </c>
      <c r="E18" s="1472"/>
      <c r="F18" s="1472"/>
      <c r="G18" s="1472"/>
      <c r="H18" s="1472"/>
      <c r="I18" s="1472"/>
      <c r="J18" s="1472"/>
      <c r="K18" s="1472"/>
      <c r="L18" s="1472"/>
      <c r="M18" s="1472"/>
      <c r="N18" s="1369"/>
      <c r="O18" s="1370"/>
    </row>
    <row r="19" spans="1:19" s="1371" customFormat="1" ht="3" customHeight="1" x14ac:dyDescent="0.2">
      <c r="A19" s="1367"/>
      <c r="B19" s="1368"/>
      <c r="C19" s="1372"/>
      <c r="D19" s="1375"/>
      <c r="E19" s="1375"/>
      <c r="F19" s="1375"/>
      <c r="G19" s="1375"/>
      <c r="H19" s="1375"/>
      <c r="I19" s="1375"/>
      <c r="J19" s="1375"/>
      <c r="K19" s="1375"/>
      <c r="L19" s="1375"/>
      <c r="M19" s="1375"/>
      <c r="N19" s="1369"/>
      <c r="O19" s="1370"/>
    </row>
    <row r="20" spans="1:19" s="1371" customFormat="1" ht="14.25" customHeight="1" x14ac:dyDescent="0.2">
      <c r="A20" s="1367"/>
      <c r="B20" s="1368"/>
      <c r="C20" s="1372"/>
      <c r="D20" s="1472" t="s">
        <v>436</v>
      </c>
      <c r="E20" s="1472"/>
      <c r="F20" s="1472"/>
      <c r="G20" s="1472"/>
      <c r="H20" s="1472"/>
      <c r="I20" s="1472"/>
      <c r="J20" s="1472"/>
      <c r="K20" s="1472"/>
      <c r="L20" s="1472"/>
      <c r="M20" s="1472"/>
      <c r="N20" s="1369"/>
      <c r="O20" s="1370"/>
    </row>
    <row r="21" spans="1:19" s="1371" customFormat="1" ht="3" customHeight="1" x14ac:dyDescent="0.2">
      <c r="A21" s="1367"/>
      <c r="B21" s="1368"/>
      <c r="C21" s="1372"/>
      <c r="D21" s="1375"/>
      <c r="E21" s="1375"/>
      <c r="F21" s="1375"/>
      <c r="G21" s="1375"/>
      <c r="H21" s="1375"/>
      <c r="I21" s="1375"/>
      <c r="J21" s="1375"/>
      <c r="K21" s="1375"/>
      <c r="L21" s="1375"/>
      <c r="M21" s="1375"/>
      <c r="N21" s="1369"/>
      <c r="O21" s="1370"/>
    </row>
    <row r="22" spans="1:19" s="1371" customFormat="1" ht="32.25" customHeight="1" x14ac:dyDescent="0.2">
      <c r="A22" s="1367"/>
      <c r="B22" s="1368"/>
      <c r="C22" s="1372"/>
      <c r="D22" s="1472" t="s">
        <v>437</v>
      </c>
      <c r="E22" s="1472"/>
      <c r="F22" s="1472"/>
      <c r="G22" s="1472"/>
      <c r="H22" s="1472"/>
      <c r="I22" s="1472"/>
      <c r="J22" s="1472"/>
      <c r="K22" s="1472"/>
      <c r="L22" s="1472"/>
      <c r="M22" s="1472"/>
      <c r="N22" s="1369"/>
      <c r="O22" s="1370"/>
    </row>
    <row r="23" spans="1:19" s="1371" customFormat="1" ht="3" customHeight="1" x14ac:dyDescent="0.2">
      <c r="A23" s="1367"/>
      <c r="B23" s="1368"/>
      <c r="C23" s="1372"/>
      <c r="D23" s="1375"/>
      <c r="E23" s="1375"/>
      <c r="F23" s="1375"/>
      <c r="G23" s="1375"/>
      <c r="H23" s="1375"/>
      <c r="I23" s="1375"/>
      <c r="J23" s="1375"/>
      <c r="K23" s="1375"/>
      <c r="L23" s="1375"/>
      <c r="M23" s="1375"/>
      <c r="N23" s="1369"/>
      <c r="O23" s="1370"/>
    </row>
    <row r="24" spans="1:19" s="1371" customFormat="1" ht="81.75" customHeight="1" x14ac:dyDescent="0.2">
      <c r="A24" s="1367"/>
      <c r="B24" s="1368"/>
      <c r="C24" s="1372"/>
      <c r="D24" s="1472" t="s">
        <v>290</v>
      </c>
      <c r="E24" s="1472"/>
      <c r="F24" s="1472"/>
      <c r="G24" s="1472"/>
      <c r="H24" s="1472"/>
      <c r="I24" s="1472"/>
      <c r="J24" s="1472"/>
      <c r="K24" s="1472"/>
      <c r="L24" s="1472"/>
      <c r="M24" s="1472"/>
      <c r="N24" s="1369"/>
      <c r="O24" s="1370"/>
    </row>
    <row r="25" spans="1:19" s="1371" customFormat="1" ht="3" customHeight="1" x14ac:dyDescent="0.2">
      <c r="A25" s="1367"/>
      <c r="B25" s="1368"/>
      <c r="C25" s="1372"/>
      <c r="D25" s="1375"/>
      <c r="E25" s="1375"/>
      <c r="F25" s="1375"/>
      <c r="G25" s="1375"/>
      <c r="H25" s="1375"/>
      <c r="I25" s="1375"/>
      <c r="J25" s="1375"/>
      <c r="K25" s="1375"/>
      <c r="L25" s="1375"/>
      <c r="M25" s="1375"/>
      <c r="N25" s="1369"/>
      <c r="O25" s="1370"/>
    </row>
    <row r="26" spans="1:19" s="1371" customFormat="1" ht="105.75" customHeight="1" x14ac:dyDescent="0.2">
      <c r="A26" s="1367"/>
      <c r="B26" s="1368"/>
      <c r="C26" s="1372"/>
      <c r="D26" s="1471" t="s">
        <v>403</v>
      </c>
      <c r="E26" s="1471"/>
      <c r="F26" s="1471"/>
      <c r="G26" s="1471"/>
      <c r="H26" s="1471"/>
      <c r="I26" s="1471"/>
      <c r="J26" s="1471"/>
      <c r="K26" s="1471"/>
      <c r="L26" s="1471"/>
      <c r="M26" s="1471"/>
      <c r="N26" s="1369"/>
      <c r="O26" s="1370"/>
    </row>
    <row r="27" spans="1:19" s="1371" customFormat="1" ht="3" customHeight="1" x14ac:dyDescent="0.2">
      <c r="A27" s="1367"/>
      <c r="B27" s="1368"/>
      <c r="C27" s="1372"/>
      <c r="D27" s="1376"/>
      <c r="E27" s="1376"/>
      <c r="F27" s="1376"/>
      <c r="G27" s="1376"/>
      <c r="H27" s="1376"/>
      <c r="I27" s="1376"/>
      <c r="J27" s="1377"/>
      <c r="K27" s="1377"/>
      <c r="L27" s="1377"/>
      <c r="M27" s="1378"/>
      <c r="N27" s="1369"/>
      <c r="O27" s="1370"/>
    </row>
    <row r="28" spans="1:19" s="1371" customFormat="1" ht="57" customHeight="1" x14ac:dyDescent="0.2">
      <c r="A28" s="1367"/>
      <c r="B28" s="1368"/>
      <c r="C28" s="1374"/>
      <c r="D28" s="1472" t="s">
        <v>53</v>
      </c>
      <c r="E28" s="1473"/>
      <c r="F28" s="1473"/>
      <c r="G28" s="1473"/>
      <c r="H28" s="1473"/>
      <c r="I28" s="1473"/>
      <c r="J28" s="1473"/>
      <c r="K28" s="1473"/>
      <c r="L28" s="1473"/>
      <c r="M28" s="1473"/>
      <c r="N28" s="1369"/>
      <c r="O28" s="1370"/>
      <c r="S28" s="1371" t="s">
        <v>34</v>
      </c>
    </row>
    <row r="29" spans="1:19" s="1371" customFormat="1" ht="3" customHeight="1" x14ac:dyDescent="0.2">
      <c r="A29" s="1367"/>
      <c r="B29" s="1368"/>
      <c r="C29" s="1374"/>
      <c r="D29" s="1379"/>
      <c r="E29" s="1379"/>
      <c r="F29" s="1379"/>
      <c r="G29" s="1379"/>
      <c r="H29" s="1379"/>
      <c r="I29" s="1379"/>
      <c r="J29" s="1379"/>
      <c r="K29" s="1379"/>
      <c r="L29" s="1379"/>
      <c r="M29" s="1379"/>
      <c r="N29" s="1369"/>
      <c r="O29" s="1370"/>
    </row>
    <row r="30" spans="1:19" s="1371" customFormat="1" ht="34.5" customHeight="1" x14ac:dyDescent="0.2">
      <c r="A30" s="1367"/>
      <c r="B30" s="1368"/>
      <c r="C30" s="1374"/>
      <c r="D30" s="1472" t="s">
        <v>52</v>
      </c>
      <c r="E30" s="1473"/>
      <c r="F30" s="1473"/>
      <c r="G30" s="1473"/>
      <c r="H30" s="1473"/>
      <c r="I30" s="1473"/>
      <c r="J30" s="1473"/>
      <c r="K30" s="1473"/>
      <c r="L30" s="1473"/>
      <c r="M30" s="1473"/>
      <c r="N30" s="1369"/>
      <c r="O30" s="1370"/>
    </row>
    <row r="31" spans="1:19" s="1371" customFormat="1" ht="30.75" customHeight="1" x14ac:dyDescent="0.2">
      <c r="A31" s="1367"/>
      <c r="B31" s="1368"/>
      <c r="C31" s="23"/>
      <c r="D31" s="1380"/>
      <c r="E31" s="1380"/>
      <c r="F31" s="1380"/>
      <c r="G31" s="1380"/>
      <c r="H31" s="1380"/>
      <c r="I31" s="1380"/>
      <c r="J31" s="1380"/>
      <c r="K31" s="1380"/>
      <c r="L31" s="1380"/>
      <c r="M31" s="1380"/>
      <c r="N31" s="1369"/>
      <c r="O31" s="1370"/>
    </row>
    <row r="32" spans="1:19" s="1371" customFormat="1" ht="13.5" customHeight="1" x14ac:dyDescent="0.2">
      <c r="A32" s="1367"/>
      <c r="B32" s="1368"/>
      <c r="C32" s="23"/>
      <c r="D32" s="1381"/>
      <c r="E32" s="1381"/>
      <c r="F32" s="1381"/>
      <c r="G32" s="288"/>
      <c r="H32" s="289" t="s">
        <v>17</v>
      </c>
      <c r="I32" s="287"/>
      <c r="J32" s="24"/>
      <c r="K32" s="288"/>
      <c r="L32" s="289" t="s">
        <v>24</v>
      </c>
      <c r="M32" s="287"/>
      <c r="N32" s="1369"/>
      <c r="O32" s="1370"/>
    </row>
    <row r="33" spans="1:16" s="1371" customFormat="1" ht="6" customHeight="1" x14ac:dyDescent="0.2">
      <c r="A33" s="1367"/>
      <c r="B33" s="1368"/>
      <c r="C33" s="23"/>
      <c r="D33" s="1382"/>
      <c r="E33" s="1383"/>
      <c r="F33" s="1383"/>
      <c r="G33" s="24"/>
      <c r="H33" s="1384"/>
      <c r="I33" s="24"/>
      <c r="J33" s="24"/>
      <c r="K33" s="290"/>
      <c r="L33" s="291"/>
      <c r="M33" s="24"/>
      <c r="N33" s="1369"/>
      <c r="O33" s="1370"/>
    </row>
    <row r="34" spans="1:16" s="1371" customFormat="1" ht="11.25" x14ac:dyDescent="0.2">
      <c r="A34" s="1367"/>
      <c r="B34" s="1368"/>
      <c r="C34" s="1385"/>
      <c r="D34" s="1386" t="s">
        <v>44</v>
      </c>
      <c r="E34" s="1383" t="s">
        <v>36</v>
      </c>
      <c r="F34" s="1383"/>
      <c r="G34" s="1383"/>
      <c r="H34" s="1384"/>
      <c r="I34" s="1383"/>
      <c r="J34" s="24"/>
      <c r="K34" s="292"/>
      <c r="L34" s="24"/>
      <c r="M34" s="24"/>
      <c r="N34" s="1369"/>
      <c r="O34" s="1370"/>
    </row>
    <row r="35" spans="1:16" s="1371" customFormat="1" ht="11.25" customHeight="1" x14ac:dyDescent="0.2">
      <c r="A35" s="1367"/>
      <c r="B35" s="1368"/>
      <c r="C35" s="23"/>
      <c r="D35" s="1386" t="s">
        <v>3</v>
      </c>
      <c r="E35" s="1383" t="s">
        <v>37</v>
      </c>
      <c r="F35" s="1383"/>
      <c r="G35" s="24"/>
      <c r="H35" s="1384"/>
      <c r="I35" s="24"/>
      <c r="J35" s="24"/>
      <c r="K35" s="292"/>
      <c r="L35" s="1387">
        <v>42674</v>
      </c>
      <c r="M35" s="1388" t="s">
        <v>703</v>
      </c>
      <c r="N35" s="1369"/>
      <c r="O35" s="1370"/>
    </row>
    <row r="36" spans="1:16" s="1371" customFormat="1" ht="11.25" x14ac:dyDescent="0.2">
      <c r="A36" s="1367"/>
      <c r="B36" s="1368"/>
      <c r="C36" s="23"/>
      <c r="D36" s="1386" t="s">
        <v>40</v>
      </c>
      <c r="E36" s="1383" t="s">
        <v>39</v>
      </c>
      <c r="F36" s="1383"/>
      <c r="G36" s="24"/>
      <c r="H36" s="1384"/>
      <c r="I36" s="24"/>
      <c r="J36" s="24"/>
      <c r="K36" s="896"/>
      <c r="L36" s="897"/>
      <c r="M36" s="897"/>
      <c r="N36" s="1369"/>
      <c r="O36" s="1370"/>
    </row>
    <row r="37" spans="1:16" s="1371" customFormat="1" ht="12.75" customHeight="1" x14ac:dyDescent="0.2">
      <c r="A37" s="1367"/>
      <c r="B37" s="1368"/>
      <c r="C37" s="1385"/>
      <c r="D37" s="1386" t="s">
        <v>41</v>
      </c>
      <c r="E37" s="1383" t="s">
        <v>20</v>
      </c>
      <c r="F37" s="1383"/>
      <c r="G37" s="1383"/>
      <c r="H37" s="1384"/>
      <c r="I37" s="1383"/>
      <c r="J37" s="24"/>
      <c r="K37" s="1474" t="s">
        <v>704</v>
      </c>
      <c r="L37" s="1475"/>
      <c r="M37" s="1475"/>
      <c r="N37" s="1369"/>
      <c r="O37" s="1370"/>
    </row>
    <row r="38" spans="1:16" s="1371" customFormat="1" ht="11.25" x14ac:dyDescent="0.2">
      <c r="A38" s="1367"/>
      <c r="B38" s="1368"/>
      <c r="C38" s="1385"/>
      <c r="D38" s="1386" t="s">
        <v>15</v>
      </c>
      <c r="E38" s="1383" t="s">
        <v>5</v>
      </c>
      <c r="F38" s="1383"/>
      <c r="G38" s="1383"/>
      <c r="H38" s="1384"/>
      <c r="I38" s="1383"/>
      <c r="J38" s="24"/>
      <c r="K38" s="1474"/>
      <c r="L38" s="1475"/>
      <c r="M38" s="1475"/>
      <c r="N38" s="1369"/>
      <c r="O38" s="1370"/>
    </row>
    <row r="39" spans="1:16" s="1371" customFormat="1" ht="8.25" customHeight="1" x14ac:dyDescent="0.2">
      <c r="A39" s="1367"/>
      <c r="B39" s="1368"/>
      <c r="C39" s="1368"/>
      <c r="D39" s="1368"/>
      <c r="E39" s="1368"/>
      <c r="F39" s="1368"/>
      <c r="G39" s="1368"/>
      <c r="H39" s="1368"/>
      <c r="I39" s="1368"/>
      <c r="J39" s="1368"/>
      <c r="K39" s="1358"/>
      <c r="L39" s="1368"/>
      <c r="M39" s="1368"/>
      <c r="N39" s="1369"/>
      <c r="O39" s="1370"/>
    </row>
    <row r="40" spans="1:16" ht="13.5" customHeight="1" x14ac:dyDescent="0.2">
      <c r="A40" s="1357"/>
      <c r="B40" s="1366"/>
      <c r="C40" s="1360"/>
      <c r="D40" s="1360"/>
      <c r="E40" s="1389"/>
      <c r="F40" s="1358"/>
      <c r="G40" s="1358"/>
      <c r="H40" s="1358"/>
      <c r="I40" s="1358"/>
      <c r="J40" s="1358"/>
      <c r="L40" s="1476">
        <v>42644</v>
      </c>
      <c r="M40" s="1477"/>
      <c r="N40" s="1390">
        <v>3</v>
      </c>
      <c r="O40" s="1391"/>
      <c r="P40" s="1391"/>
    </row>
    <row r="48" spans="1:16" x14ac:dyDescent="0.2">
      <c r="C48" s="1392"/>
    </row>
    <row r="51" spans="13:14" ht="8.25" customHeight="1" x14ac:dyDescent="0.2"/>
    <row r="53" spans="13:14" ht="9" customHeight="1" x14ac:dyDescent="0.2">
      <c r="N53" s="1371"/>
    </row>
    <row r="54" spans="13:14" ht="8.25" customHeight="1" x14ac:dyDescent="0.2">
      <c r="M54" s="1393"/>
      <c r="N54" s="1393"/>
    </row>
    <row r="55" spans="13:14" ht="9.75" customHeight="1" x14ac:dyDescent="0.2"/>
  </sheetData>
  <mergeCells count="17">
    <mergeCell ref="D24:M24"/>
    <mergeCell ref="B1:E1"/>
    <mergeCell ref="C3:M4"/>
    <mergeCell ref="D6:M6"/>
    <mergeCell ref="D8:M8"/>
    <mergeCell ref="D10:M10"/>
    <mergeCell ref="D12:M12"/>
    <mergeCell ref="D14:M14"/>
    <mergeCell ref="D16:M16"/>
    <mergeCell ref="D18:M18"/>
    <mergeCell ref="D20:M20"/>
    <mergeCell ref="D22:M22"/>
    <mergeCell ref="D26:M26"/>
    <mergeCell ref="D28:M28"/>
    <mergeCell ref="D30:M30"/>
    <mergeCell ref="K37:M38"/>
    <mergeCell ref="L40:M4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1"/>
  <sheetViews>
    <sheetView showRuler="0" workbookViewId="0"/>
  </sheetViews>
  <sheetFormatPr defaultRowHeight="12.75" x14ac:dyDescent="0.2"/>
  <cols>
    <col min="1" max="1" width="1" style="1174" customWidth="1"/>
    <col min="2" max="2" width="2.5703125" style="1174" customWidth="1"/>
    <col min="3" max="3" width="1" style="1174" customWidth="1"/>
    <col min="4" max="4" width="21.85546875" style="1174" customWidth="1"/>
    <col min="5" max="5" width="9.28515625" style="1174" customWidth="1"/>
    <col min="6" max="6" width="5.42578125" style="1174" customWidth="1"/>
    <col min="7" max="7" width="9.28515625" style="1174" customWidth="1"/>
    <col min="8" max="8" width="5.42578125" style="1174" customWidth="1"/>
    <col min="9" max="9" width="9.28515625" style="1174" customWidth="1"/>
    <col min="10" max="10" width="5.42578125" style="1174" customWidth="1"/>
    <col min="11" max="11" width="9.28515625" style="1174" customWidth="1"/>
    <col min="12" max="12" width="5.42578125" style="1174" customWidth="1"/>
    <col min="13" max="13" width="9.28515625" style="1174" customWidth="1"/>
    <col min="14" max="14" width="5.42578125" style="1174" customWidth="1"/>
    <col min="15" max="15" width="2.5703125" style="1174" customWidth="1"/>
    <col min="16" max="16" width="1" style="1174" customWidth="1"/>
    <col min="17" max="16384" width="9.140625" style="1174"/>
  </cols>
  <sheetData>
    <row r="1" spans="1:16" ht="13.5" customHeight="1" x14ac:dyDescent="0.2">
      <c r="A1" s="1169"/>
      <c r="B1" s="1170"/>
      <c r="C1" s="1170"/>
      <c r="D1" s="1171"/>
      <c r="E1" s="1170"/>
      <c r="F1" s="1170"/>
      <c r="G1" s="1170"/>
      <c r="H1" s="1170"/>
      <c r="I1" s="1495" t="s">
        <v>385</v>
      </c>
      <c r="J1" s="1495"/>
      <c r="K1" s="1495"/>
      <c r="L1" s="1495"/>
      <c r="M1" s="1495"/>
      <c r="N1" s="1495"/>
      <c r="O1" s="1172"/>
      <c r="P1" s="1173"/>
    </row>
    <row r="2" spans="1:16" ht="6" customHeight="1" x14ac:dyDescent="0.2">
      <c r="A2" s="1173"/>
      <c r="B2" s="1175"/>
      <c r="C2" s="1176"/>
      <c r="D2" s="1176"/>
      <c r="E2" s="1176"/>
      <c r="F2" s="1176"/>
      <c r="G2" s="1176"/>
      <c r="H2" s="1176"/>
      <c r="I2" s="1176"/>
      <c r="J2" s="1176"/>
      <c r="K2" s="1176"/>
      <c r="L2" s="1176"/>
      <c r="M2" s="1176"/>
      <c r="N2" s="1176"/>
      <c r="O2" s="1169"/>
      <c r="P2" s="1173"/>
    </row>
    <row r="3" spans="1:16" ht="13.5" customHeight="1" thickBot="1" x14ac:dyDescent="0.25">
      <c r="A3" s="1173"/>
      <c r="B3" s="1177"/>
      <c r="C3" s="1178"/>
      <c r="D3" s="1169"/>
      <c r="E3" s="1169"/>
      <c r="F3" s="1169"/>
      <c r="G3" s="1179"/>
      <c r="H3" s="1169"/>
      <c r="I3" s="1169"/>
      <c r="J3" s="1169"/>
      <c r="K3" s="1169"/>
      <c r="L3" s="1169"/>
      <c r="M3" s="1489" t="s">
        <v>73</v>
      </c>
      <c r="N3" s="1489"/>
      <c r="O3" s="1169"/>
      <c r="P3" s="1173"/>
    </row>
    <row r="4" spans="1:16" s="1185" customFormat="1" ht="13.5" customHeight="1" thickBot="1" x14ac:dyDescent="0.25">
      <c r="A4" s="1180"/>
      <c r="B4" s="1181"/>
      <c r="C4" s="1182" t="s">
        <v>179</v>
      </c>
      <c r="D4" s="1183"/>
      <c r="E4" s="1183"/>
      <c r="F4" s="1183"/>
      <c r="G4" s="1183"/>
      <c r="H4" s="1183"/>
      <c r="I4" s="1183"/>
      <c r="J4" s="1183"/>
      <c r="K4" s="1183"/>
      <c r="L4" s="1183"/>
      <c r="M4" s="1183"/>
      <c r="N4" s="1184"/>
      <c r="O4" s="1169"/>
      <c r="P4" s="1180"/>
    </row>
    <row r="5" spans="1:16" ht="3.75" customHeight="1" x14ac:dyDescent="0.2">
      <c r="A5" s="1173"/>
      <c r="B5" s="1186"/>
      <c r="C5" s="1496" t="s">
        <v>157</v>
      </c>
      <c r="D5" s="1497"/>
      <c r="E5" s="1187"/>
      <c r="F5" s="1187"/>
      <c r="G5" s="1187"/>
      <c r="H5" s="1187"/>
      <c r="I5" s="1187"/>
      <c r="J5" s="1187"/>
      <c r="K5" s="1178"/>
      <c r="L5" s="1187"/>
      <c r="M5" s="1187"/>
      <c r="N5" s="1187"/>
      <c r="O5" s="1169"/>
      <c r="P5" s="1173"/>
    </row>
    <row r="6" spans="1:16" ht="13.5" customHeight="1" x14ac:dyDescent="0.2">
      <c r="A6" s="1173"/>
      <c r="B6" s="1186"/>
      <c r="C6" s="1497"/>
      <c r="D6" s="1497"/>
      <c r="E6" s="1188" t="s">
        <v>34</v>
      </c>
      <c r="F6" s="1189" t="s">
        <v>34</v>
      </c>
      <c r="G6" s="1188" t="s">
        <v>500</v>
      </c>
      <c r="H6" s="1189" t="s">
        <v>34</v>
      </c>
      <c r="I6" s="1190"/>
      <c r="J6" s="1189" t="s">
        <v>34</v>
      </c>
      <c r="K6" s="1191" t="s">
        <v>34</v>
      </c>
      <c r="L6" s="1192" t="s">
        <v>501</v>
      </c>
      <c r="M6" s="1192" t="s">
        <v>34</v>
      </c>
      <c r="N6" s="1193"/>
      <c r="O6" s="1169"/>
      <c r="P6" s="1173"/>
    </row>
    <row r="7" spans="1:16" x14ac:dyDescent="0.2">
      <c r="A7" s="1173"/>
      <c r="B7" s="1186"/>
      <c r="C7" s="1194"/>
      <c r="D7" s="1194"/>
      <c r="E7" s="1485" t="s">
        <v>699</v>
      </c>
      <c r="F7" s="1485"/>
      <c r="G7" s="1485" t="s">
        <v>700</v>
      </c>
      <c r="H7" s="1485"/>
      <c r="I7" s="1485" t="s">
        <v>701</v>
      </c>
      <c r="J7" s="1485"/>
      <c r="K7" s="1485" t="s">
        <v>702</v>
      </c>
      <c r="L7" s="1485"/>
      <c r="M7" s="1485" t="s">
        <v>699</v>
      </c>
      <c r="N7" s="1485"/>
      <c r="O7" s="1169"/>
      <c r="P7" s="1173"/>
    </row>
    <row r="8" spans="1:16" s="1197" customFormat="1" ht="18" customHeight="1" x14ac:dyDescent="0.2">
      <c r="A8" s="1195"/>
      <c r="B8" s="1196"/>
      <c r="C8" s="1482" t="s">
        <v>2</v>
      </c>
      <c r="D8" s="1482"/>
      <c r="E8" s="1493">
        <v>10343.4</v>
      </c>
      <c r="F8" s="1493"/>
      <c r="G8" s="1493">
        <v>10331.700000000001</v>
      </c>
      <c r="H8" s="1493"/>
      <c r="I8" s="1493">
        <v>10319</v>
      </c>
      <c r="J8" s="1493"/>
      <c r="K8" s="1493">
        <v>10318.799999999999</v>
      </c>
      <c r="L8" s="1493"/>
      <c r="M8" s="1494">
        <v>10310.4</v>
      </c>
      <c r="N8" s="1494"/>
      <c r="O8" s="1169"/>
      <c r="P8" s="1195"/>
    </row>
    <row r="9" spans="1:16" ht="14.25" customHeight="1" x14ac:dyDescent="0.2">
      <c r="A9" s="1173"/>
      <c r="B9" s="1177"/>
      <c r="C9" s="700" t="s">
        <v>72</v>
      </c>
      <c r="D9" s="1198"/>
      <c r="E9" s="1487">
        <v>4902.2</v>
      </c>
      <c r="F9" s="1487"/>
      <c r="G9" s="1487">
        <v>4894.6000000000004</v>
      </c>
      <c r="H9" s="1487"/>
      <c r="I9" s="1487">
        <v>4885.8999999999996</v>
      </c>
      <c r="J9" s="1487"/>
      <c r="K9" s="1487">
        <v>4887.7</v>
      </c>
      <c r="L9" s="1487"/>
      <c r="M9" s="1490">
        <v>4882.1000000000004</v>
      </c>
      <c r="N9" s="1490"/>
      <c r="O9" s="1199"/>
      <c r="P9" s="1173"/>
    </row>
    <row r="10" spans="1:16" ht="14.25" customHeight="1" x14ac:dyDescent="0.2">
      <c r="A10" s="1173"/>
      <c r="B10" s="1177"/>
      <c r="C10" s="700" t="s">
        <v>71</v>
      </c>
      <c r="D10" s="1198"/>
      <c r="E10" s="1487">
        <v>5441.2</v>
      </c>
      <c r="F10" s="1487"/>
      <c r="G10" s="1487">
        <v>5437.1</v>
      </c>
      <c r="H10" s="1487"/>
      <c r="I10" s="1487">
        <v>5433.1</v>
      </c>
      <c r="J10" s="1487"/>
      <c r="K10" s="1487">
        <v>5431.1</v>
      </c>
      <c r="L10" s="1487"/>
      <c r="M10" s="1490">
        <v>5428.3</v>
      </c>
      <c r="N10" s="1490"/>
      <c r="O10" s="1199"/>
      <c r="P10" s="1173"/>
    </row>
    <row r="11" spans="1:16" ht="18.75" customHeight="1" x14ac:dyDescent="0.2">
      <c r="A11" s="1173"/>
      <c r="B11" s="1177"/>
      <c r="C11" s="700" t="s">
        <v>178</v>
      </c>
      <c r="D11" s="1200"/>
      <c r="E11" s="1487">
        <v>1475</v>
      </c>
      <c r="F11" s="1487"/>
      <c r="G11" s="1487">
        <v>1466.4</v>
      </c>
      <c r="H11" s="1487"/>
      <c r="I11" s="1487">
        <v>1458.8</v>
      </c>
      <c r="J11" s="1487"/>
      <c r="K11" s="1487">
        <v>1456.2</v>
      </c>
      <c r="L11" s="1487"/>
      <c r="M11" s="1490">
        <v>1450.2</v>
      </c>
      <c r="N11" s="1490"/>
      <c r="O11" s="1199"/>
      <c r="P11" s="1173"/>
    </row>
    <row r="12" spans="1:16" ht="13.5" customHeight="1" x14ac:dyDescent="0.2">
      <c r="A12" s="1173"/>
      <c r="B12" s="1177"/>
      <c r="C12" s="700" t="s">
        <v>158</v>
      </c>
      <c r="D12" s="1198"/>
      <c r="E12" s="1487">
        <v>1103.0999999999999</v>
      </c>
      <c r="F12" s="1487"/>
      <c r="G12" s="1487">
        <v>1101.9000000000001</v>
      </c>
      <c r="H12" s="1487"/>
      <c r="I12" s="1487">
        <v>1100.4000000000001</v>
      </c>
      <c r="J12" s="1487"/>
      <c r="K12" s="1487">
        <v>1101.5999999999999</v>
      </c>
      <c r="L12" s="1487"/>
      <c r="M12" s="1490">
        <v>1099.7</v>
      </c>
      <c r="N12" s="1490"/>
      <c r="O12" s="1199"/>
      <c r="P12" s="1173"/>
    </row>
    <row r="13" spans="1:16" ht="13.5" customHeight="1" x14ac:dyDescent="0.2">
      <c r="A13" s="1173"/>
      <c r="B13" s="1177"/>
      <c r="C13" s="700" t="s">
        <v>159</v>
      </c>
      <c r="D13" s="1198"/>
      <c r="E13" s="1487">
        <v>2791.1</v>
      </c>
      <c r="F13" s="1487"/>
      <c r="G13" s="1487">
        <v>2775.3</v>
      </c>
      <c r="H13" s="1487"/>
      <c r="I13" s="1487">
        <v>2758.9</v>
      </c>
      <c r="J13" s="1487"/>
      <c r="K13" s="1487">
        <v>2752.7</v>
      </c>
      <c r="L13" s="1487"/>
      <c r="M13" s="1490">
        <v>2738.8</v>
      </c>
      <c r="N13" s="1490"/>
      <c r="O13" s="1199"/>
      <c r="P13" s="1173"/>
    </row>
    <row r="14" spans="1:16" ht="13.5" customHeight="1" x14ac:dyDescent="0.2">
      <c r="A14" s="1173"/>
      <c r="B14" s="1177"/>
      <c r="C14" s="700" t="s">
        <v>160</v>
      </c>
      <c r="D14" s="1198"/>
      <c r="E14" s="1487">
        <v>4974.2</v>
      </c>
      <c r="F14" s="1487"/>
      <c r="G14" s="1487">
        <v>4988.1000000000004</v>
      </c>
      <c r="H14" s="1487"/>
      <c r="I14" s="1487">
        <v>5000.8999999999996</v>
      </c>
      <c r="J14" s="1487"/>
      <c r="K14" s="1487">
        <v>5008.3</v>
      </c>
      <c r="L14" s="1487"/>
      <c r="M14" s="1490">
        <v>5021.7</v>
      </c>
      <c r="N14" s="1490"/>
      <c r="O14" s="1199"/>
      <c r="P14" s="1173"/>
    </row>
    <row r="15" spans="1:16" s="1197" customFormat="1" ht="18" customHeight="1" x14ac:dyDescent="0.2">
      <c r="A15" s="1195"/>
      <c r="B15" s="1196"/>
      <c r="C15" s="1482" t="s">
        <v>177</v>
      </c>
      <c r="D15" s="1482"/>
      <c r="E15" s="1493">
        <v>5201.2</v>
      </c>
      <c r="F15" s="1493"/>
      <c r="G15" s="1493">
        <v>5194.1000000000004</v>
      </c>
      <c r="H15" s="1493"/>
      <c r="I15" s="1493">
        <v>5195.3999999999996</v>
      </c>
      <c r="J15" s="1493"/>
      <c r="K15" s="1493">
        <v>5153.3999999999996</v>
      </c>
      <c r="L15" s="1493"/>
      <c r="M15" s="1494">
        <v>5161.8999999999996</v>
      </c>
      <c r="N15" s="1494"/>
      <c r="O15" s="1201"/>
      <c r="P15" s="1195"/>
    </row>
    <row r="16" spans="1:16" ht="13.5" customHeight="1" x14ac:dyDescent="0.2">
      <c r="A16" s="1173"/>
      <c r="B16" s="1177"/>
      <c r="C16" s="700" t="s">
        <v>72</v>
      </c>
      <c r="D16" s="1198"/>
      <c r="E16" s="1487">
        <v>2654.3</v>
      </c>
      <c r="F16" s="1487"/>
      <c r="G16" s="1487">
        <v>2654</v>
      </c>
      <c r="H16" s="1487"/>
      <c r="I16" s="1487">
        <v>2673.1</v>
      </c>
      <c r="J16" s="1487"/>
      <c r="K16" s="1487">
        <v>2629.9</v>
      </c>
      <c r="L16" s="1487"/>
      <c r="M16" s="1490">
        <v>2649.3</v>
      </c>
      <c r="N16" s="1490"/>
      <c r="O16" s="1199"/>
      <c r="P16" s="1173"/>
    </row>
    <row r="17" spans="1:16" ht="13.5" customHeight="1" x14ac:dyDescent="0.2">
      <c r="A17" s="1173"/>
      <c r="B17" s="1177"/>
      <c r="C17" s="700" t="s">
        <v>71</v>
      </c>
      <c r="D17" s="1198"/>
      <c r="E17" s="1487">
        <v>2546.8000000000002</v>
      </c>
      <c r="F17" s="1487"/>
      <c r="G17" s="1487">
        <v>2540.1</v>
      </c>
      <c r="H17" s="1487"/>
      <c r="I17" s="1487">
        <v>2522.3000000000002</v>
      </c>
      <c r="J17" s="1487"/>
      <c r="K17" s="1487">
        <v>2523.5</v>
      </c>
      <c r="L17" s="1487"/>
      <c r="M17" s="1490">
        <v>2512.6</v>
      </c>
      <c r="N17" s="1490"/>
      <c r="O17" s="1199"/>
      <c r="P17" s="1173"/>
    </row>
    <row r="18" spans="1:16" ht="18.75" customHeight="1" x14ac:dyDescent="0.2">
      <c r="A18" s="1173"/>
      <c r="B18" s="1177"/>
      <c r="C18" s="700" t="s">
        <v>158</v>
      </c>
      <c r="D18" s="1198"/>
      <c r="E18" s="1487">
        <v>351.2</v>
      </c>
      <c r="F18" s="1487"/>
      <c r="G18" s="1487">
        <v>384.4</v>
      </c>
      <c r="H18" s="1487"/>
      <c r="I18" s="1487">
        <v>373.5</v>
      </c>
      <c r="J18" s="1487"/>
      <c r="K18" s="1487">
        <v>365.9</v>
      </c>
      <c r="L18" s="1487"/>
      <c r="M18" s="1490">
        <v>354.8</v>
      </c>
      <c r="N18" s="1490"/>
      <c r="O18" s="1199"/>
      <c r="P18" s="1173"/>
    </row>
    <row r="19" spans="1:16" ht="13.5" customHeight="1" x14ac:dyDescent="0.2">
      <c r="A19" s="1173"/>
      <c r="B19" s="1177"/>
      <c r="C19" s="700" t="s">
        <v>159</v>
      </c>
      <c r="D19" s="1198"/>
      <c r="E19" s="1487">
        <v>2534.9</v>
      </c>
      <c r="F19" s="1487"/>
      <c r="G19" s="1487">
        <v>2511</v>
      </c>
      <c r="H19" s="1487"/>
      <c r="I19" s="1487">
        <v>2514.6</v>
      </c>
      <c r="J19" s="1487"/>
      <c r="K19" s="1487">
        <v>2508.6</v>
      </c>
      <c r="L19" s="1487"/>
      <c r="M19" s="1490">
        <v>2475.8000000000002</v>
      </c>
      <c r="N19" s="1490"/>
      <c r="O19" s="1199"/>
      <c r="P19" s="1173"/>
    </row>
    <row r="20" spans="1:16" ht="13.5" customHeight="1" x14ac:dyDescent="0.2">
      <c r="A20" s="1173"/>
      <c r="B20" s="1177"/>
      <c r="C20" s="700" t="s">
        <v>160</v>
      </c>
      <c r="D20" s="1198"/>
      <c r="E20" s="1487">
        <v>2315.1</v>
      </c>
      <c r="F20" s="1487"/>
      <c r="G20" s="1487">
        <v>2298.6999999999998</v>
      </c>
      <c r="H20" s="1487"/>
      <c r="I20" s="1487">
        <v>2307.1999999999998</v>
      </c>
      <c r="J20" s="1487"/>
      <c r="K20" s="1487">
        <v>2278.9</v>
      </c>
      <c r="L20" s="1487"/>
      <c r="M20" s="1490">
        <v>2331.1999999999998</v>
      </c>
      <c r="N20" s="1490"/>
      <c r="O20" s="1199"/>
      <c r="P20" s="1173"/>
    </row>
    <row r="21" spans="1:16" s="1205" customFormat="1" ht="18" customHeight="1" x14ac:dyDescent="0.2">
      <c r="A21" s="1202"/>
      <c r="B21" s="1203"/>
      <c r="C21" s="1482" t="s">
        <v>547</v>
      </c>
      <c r="D21" s="1482"/>
      <c r="E21" s="1492">
        <v>58.6</v>
      </c>
      <c r="F21" s="1492"/>
      <c r="G21" s="1492">
        <v>58.6</v>
      </c>
      <c r="H21" s="1492"/>
      <c r="I21" s="1492">
        <v>58.6</v>
      </c>
      <c r="J21" s="1492"/>
      <c r="K21" s="1492">
        <v>58.1</v>
      </c>
      <c r="L21" s="1492"/>
      <c r="M21" s="1491">
        <v>58.3</v>
      </c>
      <c r="N21" s="1491"/>
      <c r="O21" s="1204"/>
      <c r="P21" s="1202"/>
    </row>
    <row r="22" spans="1:16" ht="13.5" customHeight="1" x14ac:dyDescent="0.2">
      <c r="A22" s="1173"/>
      <c r="B22" s="1177"/>
      <c r="C22" s="700" t="s">
        <v>72</v>
      </c>
      <c r="D22" s="1198"/>
      <c r="E22" s="1487">
        <v>64</v>
      </c>
      <c r="F22" s="1487"/>
      <c r="G22" s="1487">
        <v>64.099999999999994</v>
      </c>
      <c r="H22" s="1487"/>
      <c r="I22" s="1487">
        <v>64.599999999999994</v>
      </c>
      <c r="J22" s="1487"/>
      <c r="K22" s="1487">
        <v>63.5</v>
      </c>
      <c r="L22" s="1487"/>
      <c r="M22" s="1490">
        <v>64</v>
      </c>
      <c r="N22" s="1490"/>
      <c r="O22" s="1199"/>
      <c r="P22" s="1173"/>
    </row>
    <row r="23" spans="1:16" ht="13.5" customHeight="1" x14ac:dyDescent="0.2">
      <c r="A23" s="1173"/>
      <c r="B23" s="1177"/>
      <c r="C23" s="700" t="s">
        <v>71</v>
      </c>
      <c r="D23" s="1198"/>
      <c r="E23" s="1487">
        <v>53.9</v>
      </c>
      <c r="F23" s="1487"/>
      <c r="G23" s="1487">
        <v>53.8</v>
      </c>
      <c r="H23" s="1487"/>
      <c r="I23" s="1487">
        <v>53.4</v>
      </c>
      <c r="J23" s="1487"/>
      <c r="K23" s="1487">
        <v>53.5</v>
      </c>
      <c r="L23" s="1487"/>
      <c r="M23" s="1490">
        <v>53.2</v>
      </c>
      <c r="N23" s="1490"/>
      <c r="O23" s="1199"/>
      <c r="P23" s="1173"/>
    </row>
    <row r="24" spans="1:16" ht="18.75" customHeight="1" x14ac:dyDescent="0.2">
      <c r="A24" s="1173"/>
      <c r="B24" s="1177"/>
      <c r="C24" s="700" t="s">
        <v>173</v>
      </c>
      <c r="D24" s="1198"/>
      <c r="E24" s="1487">
        <v>73.3</v>
      </c>
      <c r="F24" s="1487"/>
      <c r="G24" s="1487">
        <v>73.5</v>
      </c>
      <c r="H24" s="1487"/>
      <c r="I24" s="1487">
        <v>73.599999999999994</v>
      </c>
      <c r="J24" s="1487"/>
      <c r="K24" s="1487">
        <v>73.400000000000006</v>
      </c>
      <c r="L24" s="1487"/>
      <c r="M24" s="1490">
        <v>73.400000000000006</v>
      </c>
      <c r="N24" s="1490"/>
      <c r="O24" s="1199"/>
      <c r="P24" s="1173"/>
    </row>
    <row r="25" spans="1:16" ht="13.5" customHeight="1" x14ac:dyDescent="0.2">
      <c r="A25" s="1173"/>
      <c r="B25" s="1177"/>
      <c r="C25" s="700" t="s">
        <v>158</v>
      </c>
      <c r="D25" s="1198"/>
      <c r="E25" s="1487">
        <v>31.8</v>
      </c>
      <c r="F25" s="1487"/>
      <c r="G25" s="1487">
        <v>34.9</v>
      </c>
      <c r="H25" s="1487"/>
      <c r="I25" s="1487">
        <v>33.9</v>
      </c>
      <c r="J25" s="1487"/>
      <c r="K25" s="1487">
        <v>33.200000000000003</v>
      </c>
      <c r="L25" s="1487"/>
      <c r="M25" s="1490">
        <v>32.299999999999997</v>
      </c>
      <c r="N25" s="1490"/>
      <c r="O25" s="1199"/>
      <c r="P25" s="1173"/>
    </row>
    <row r="26" spans="1:16" ht="13.5" customHeight="1" x14ac:dyDescent="0.2">
      <c r="A26" s="1173"/>
      <c r="B26" s="1177"/>
      <c r="C26" s="700" t="s">
        <v>159</v>
      </c>
      <c r="D26" s="1169"/>
      <c r="E26" s="1486">
        <v>90.8</v>
      </c>
      <c r="F26" s="1486"/>
      <c r="G26" s="1486">
        <v>90.5</v>
      </c>
      <c r="H26" s="1486"/>
      <c r="I26" s="1486">
        <v>91.1</v>
      </c>
      <c r="J26" s="1486"/>
      <c r="K26" s="1487">
        <v>91.1</v>
      </c>
      <c r="L26" s="1487"/>
      <c r="M26" s="1488">
        <v>90.4</v>
      </c>
      <c r="N26" s="1488"/>
      <c r="O26" s="1199"/>
      <c r="P26" s="1173"/>
    </row>
    <row r="27" spans="1:16" ht="13.5" customHeight="1" x14ac:dyDescent="0.2">
      <c r="A27" s="1173"/>
      <c r="B27" s="1177"/>
      <c r="C27" s="700" t="s">
        <v>160</v>
      </c>
      <c r="D27" s="1169"/>
      <c r="E27" s="1486">
        <v>46.5</v>
      </c>
      <c r="F27" s="1486"/>
      <c r="G27" s="1486">
        <v>46.1</v>
      </c>
      <c r="H27" s="1486"/>
      <c r="I27" s="1486">
        <v>46.1</v>
      </c>
      <c r="J27" s="1486"/>
      <c r="K27" s="1487">
        <v>45.5</v>
      </c>
      <c r="L27" s="1487"/>
      <c r="M27" s="1488">
        <v>46.4</v>
      </c>
      <c r="N27" s="1488"/>
      <c r="O27" s="1199"/>
      <c r="P27" s="1173"/>
    </row>
    <row r="28" spans="1:16" ht="13.5" customHeight="1" x14ac:dyDescent="0.2">
      <c r="A28" s="1173"/>
      <c r="B28" s="1177"/>
      <c r="C28" s="701" t="s">
        <v>176</v>
      </c>
      <c r="D28" s="1169"/>
      <c r="E28" s="702"/>
      <c r="F28" s="702"/>
      <c r="G28" s="702"/>
      <c r="H28" s="702"/>
      <c r="I28" s="702"/>
      <c r="J28" s="702"/>
      <c r="K28" s="702"/>
      <c r="L28" s="702"/>
      <c r="M28" s="702"/>
      <c r="N28" s="702"/>
      <c r="O28" s="1199"/>
      <c r="P28" s="1173"/>
    </row>
    <row r="29" spans="1:16" ht="15.75" customHeight="1" thickBot="1" x14ac:dyDescent="0.25">
      <c r="A29" s="1173"/>
      <c r="B29" s="1177"/>
      <c r="C29" s="1206"/>
      <c r="D29" s="1199"/>
      <c r="E29" s="1199"/>
      <c r="F29" s="1199"/>
      <c r="G29" s="1199"/>
      <c r="H29" s="1199"/>
      <c r="I29" s="1199"/>
      <c r="J29" s="1199"/>
      <c r="K29" s="1199"/>
      <c r="L29" s="1199"/>
      <c r="M29" s="1489"/>
      <c r="N29" s="1489"/>
      <c r="O29" s="1199"/>
      <c r="P29" s="1173"/>
    </row>
    <row r="30" spans="1:16" s="1185" customFormat="1" ht="13.5" customHeight="1" thickBot="1" x14ac:dyDescent="0.25">
      <c r="A30" s="1180"/>
      <c r="B30" s="1181"/>
      <c r="C30" s="1182" t="s">
        <v>548</v>
      </c>
      <c r="D30" s="1183"/>
      <c r="E30" s="1183"/>
      <c r="F30" s="1183"/>
      <c r="G30" s="1183"/>
      <c r="H30" s="1183"/>
      <c r="I30" s="1183"/>
      <c r="J30" s="1183"/>
      <c r="K30" s="1183"/>
      <c r="L30" s="1183"/>
      <c r="M30" s="1183"/>
      <c r="N30" s="1184"/>
      <c r="O30" s="1199"/>
      <c r="P30" s="1180"/>
    </row>
    <row r="31" spans="1:16" s="1185" customFormat="1" ht="3.75" customHeight="1" x14ac:dyDescent="0.2">
      <c r="A31" s="1180"/>
      <c r="B31" s="1181"/>
      <c r="C31" s="1484" t="s">
        <v>161</v>
      </c>
      <c r="D31" s="1484"/>
      <c r="E31" s="1207"/>
      <c r="F31" s="1207"/>
      <c r="G31" s="1207"/>
      <c r="H31" s="1207"/>
      <c r="I31" s="1207"/>
      <c r="J31" s="1207"/>
      <c r="K31" s="1207"/>
      <c r="L31" s="1207"/>
      <c r="M31" s="1207"/>
      <c r="N31" s="1207"/>
      <c r="O31" s="1199"/>
      <c r="P31" s="1180"/>
    </row>
    <row r="32" spans="1:16" ht="13.5" customHeight="1" x14ac:dyDescent="0.2">
      <c r="A32" s="1173"/>
      <c r="B32" s="1177"/>
      <c r="C32" s="1484"/>
      <c r="D32" s="1484"/>
      <c r="E32" s="1188" t="s">
        <v>34</v>
      </c>
      <c r="F32" s="1189" t="s">
        <v>34</v>
      </c>
      <c r="G32" s="1188" t="s">
        <v>500</v>
      </c>
      <c r="H32" s="1189" t="s">
        <v>34</v>
      </c>
      <c r="I32" s="1190"/>
      <c r="J32" s="1189" t="s">
        <v>34</v>
      </c>
      <c r="K32" s="1191" t="s">
        <v>34</v>
      </c>
      <c r="L32" s="1192" t="s">
        <v>501</v>
      </c>
      <c r="M32" s="1192" t="s">
        <v>34</v>
      </c>
      <c r="N32" s="1193"/>
      <c r="O32" s="1199"/>
      <c r="P32" s="1173"/>
    </row>
    <row r="33" spans="1:16" x14ac:dyDescent="0.2">
      <c r="A33" s="1173"/>
      <c r="B33" s="1177"/>
      <c r="C33" s="1194"/>
      <c r="D33" s="1194"/>
      <c r="E33" s="1485" t="str">
        <f>+E7</f>
        <v>2.º trimestre</v>
      </c>
      <c r="F33" s="1485"/>
      <c r="G33" s="1485" t="str">
        <f>+G7</f>
        <v>3.º trimestre</v>
      </c>
      <c r="H33" s="1485"/>
      <c r="I33" s="1485" t="str">
        <f>+I7</f>
        <v>4.º trimestre</v>
      </c>
      <c r="J33" s="1485"/>
      <c r="K33" s="1485" t="str">
        <f>+K7</f>
        <v>1.º trimestre</v>
      </c>
      <c r="L33" s="1485"/>
      <c r="M33" s="1485" t="str">
        <f>+M7</f>
        <v>2.º trimestre</v>
      </c>
      <c r="N33" s="1485"/>
      <c r="O33" s="1199"/>
      <c r="P33" s="1173"/>
    </row>
    <row r="34" spans="1:16" x14ac:dyDescent="0.2">
      <c r="A34" s="1173"/>
      <c r="B34" s="1177"/>
      <c r="C34" s="1194"/>
      <c r="D34" s="1194"/>
      <c r="E34" s="712" t="s">
        <v>162</v>
      </c>
      <c r="F34" s="712" t="s">
        <v>107</v>
      </c>
      <c r="G34" s="712" t="s">
        <v>162</v>
      </c>
      <c r="H34" s="712" t="s">
        <v>107</v>
      </c>
      <c r="I34" s="713" t="s">
        <v>162</v>
      </c>
      <c r="J34" s="713" t="s">
        <v>107</v>
      </c>
      <c r="K34" s="713" t="s">
        <v>162</v>
      </c>
      <c r="L34" s="713" t="s">
        <v>107</v>
      </c>
      <c r="M34" s="713" t="s">
        <v>162</v>
      </c>
      <c r="N34" s="713" t="s">
        <v>107</v>
      </c>
      <c r="O34" s="1199"/>
      <c r="P34" s="1173"/>
    </row>
    <row r="35" spans="1:16" ht="15" customHeight="1" x14ac:dyDescent="0.2">
      <c r="A35" s="1173"/>
      <c r="B35" s="1177"/>
      <c r="C35" s="1482" t="s">
        <v>2</v>
      </c>
      <c r="D35" s="1482"/>
      <c r="E35" s="1208">
        <v>10343.4</v>
      </c>
      <c r="F35" s="1208">
        <f>+E35/E35*100</f>
        <v>100</v>
      </c>
      <c r="G35" s="1209">
        <v>10331.700000000001</v>
      </c>
      <c r="H35" s="1208">
        <f>+G35/G35*100</f>
        <v>100</v>
      </c>
      <c r="I35" s="1209">
        <v>10319</v>
      </c>
      <c r="J35" s="1208">
        <f>+I35/I35*100</f>
        <v>100</v>
      </c>
      <c r="K35" s="1209">
        <v>10318.799999999999</v>
      </c>
      <c r="L35" s="1208">
        <f>+K35/K35*100</f>
        <v>100</v>
      </c>
      <c r="M35" s="1209">
        <v>10310.4</v>
      </c>
      <c r="N35" s="1209">
        <f>+M35/M35*100</f>
        <v>100</v>
      </c>
      <c r="O35" s="1199"/>
      <c r="P35" s="1173"/>
    </row>
    <row r="36" spans="1:16" ht="13.5" customHeight="1" x14ac:dyDescent="0.2">
      <c r="A36" s="1173"/>
      <c r="B36" s="1177"/>
      <c r="C36" s="703"/>
      <c r="D36" s="703" t="s">
        <v>178</v>
      </c>
      <c r="E36" s="1210">
        <v>1475</v>
      </c>
      <c r="F36" s="1210">
        <f>+E36/E$35*100</f>
        <v>14.26030125490651</v>
      </c>
      <c r="G36" s="1211">
        <v>1466.4</v>
      </c>
      <c r="H36" s="1210">
        <f>+G36/G$35*100</f>
        <v>14.193211184993757</v>
      </c>
      <c r="I36" s="1211">
        <v>1458.8</v>
      </c>
      <c r="J36" s="1210">
        <f>+I36/I$35*100</f>
        <v>14.137028781858707</v>
      </c>
      <c r="K36" s="1211">
        <v>1456.2</v>
      </c>
      <c r="L36" s="1210">
        <f>+K36/K$35*100</f>
        <v>14.112106058844054</v>
      </c>
      <c r="M36" s="1211">
        <v>1450.2</v>
      </c>
      <c r="N36" s="1211">
        <f>+M36/M$35*100</f>
        <v>14.065409683426445</v>
      </c>
      <c r="O36" s="1199"/>
      <c r="P36" s="1173"/>
    </row>
    <row r="37" spans="1:16" ht="13.5" customHeight="1" x14ac:dyDescent="0.2">
      <c r="A37" s="1173"/>
      <c r="B37" s="1177"/>
      <c r="C37" s="703"/>
      <c r="D37" s="703" t="s">
        <v>549</v>
      </c>
      <c r="E37" s="1210">
        <v>2117.1</v>
      </c>
      <c r="F37" s="1210">
        <f>+E37/E$35*100</f>
        <v>20.468124601194965</v>
      </c>
      <c r="G37" s="1211">
        <v>2128.6999999999998</v>
      </c>
      <c r="H37" s="1210">
        <f>+G37/G$35*100</f>
        <v>20.603579275433855</v>
      </c>
      <c r="I37" s="1211">
        <v>2139.6</v>
      </c>
      <c r="J37" s="1210">
        <f>+I37/I$35*100</f>
        <v>20.734567303033238</v>
      </c>
      <c r="K37" s="1211">
        <v>2143.1</v>
      </c>
      <c r="L37" s="1210">
        <f>+K37/K$35*100</f>
        <v>20.76888785517696</v>
      </c>
      <c r="M37" s="1211">
        <v>2152.8000000000002</v>
      </c>
      <c r="N37" s="1211">
        <f>+M37/M$35*100</f>
        <v>20.879888268156428</v>
      </c>
      <c r="O37" s="1199"/>
      <c r="P37" s="1173"/>
    </row>
    <row r="38" spans="1:16" s="1215" customFormat="1" ht="15" customHeight="1" x14ac:dyDescent="0.2">
      <c r="A38" s="1212"/>
      <c r="B38" s="1213"/>
      <c r="C38" s="703" t="s">
        <v>189</v>
      </c>
      <c r="D38" s="703"/>
      <c r="E38" s="1210">
        <v>3612.1</v>
      </c>
      <c r="F38" s="1210">
        <f>+E38/E$35*100</f>
        <v>34.921785873117159</v>
      </c>
      <c r="G38" s="1211">
        <v>3607.5</v>
      </c>
      <c r="H38" s="1210">
        <f>+G38/G$35*100</f>
        <v>34.916809431168147</v>
      </c>
      <c r="I38" s="1211">
        <v>3602</v>
      </c>
      <c r="J38" s="1210">
        <f>+I38/I$35*100</f>
        <v>34.906483186355267</v>
      </c>
      <c r="K38" s="1211">
        <v>3592.6</v>
      </c>
      <c r="L38" s="1210">
        <f>+K38/K$35*100</f>
        <v>34.816063883397298</v>
      </c>
      <c r="M38" s="1211">
        <v>3587.9</v>
      </c>
      <c r="N38" s="1211">
        <f>+M38/M$35*100</f>
        <v>34.798843885785232</v>
      </c>
      <c r="O38" s="1214"/>
      <c r="P38" s="1212"/>
    </row>
    <row r="39" spans="1:16" ht="13.5" customHeight="1" x14ac:dyDescent="0.2">
      <c r="A39" s="1173"/>
      <c r="B39" s="1177"/>
      <c r="C39" s="703"/>
      <c r="D39" s="704" t="s">
        <v>178</v>
      </c>
      <c r="E39" s="1216">
        <v>497.6</v>
      </c>
      <c r="F39" s="1216">
        <f>+E39/E38*100</f>
        <v>13.775919825032531</v>
      </c>
      <c r="G39" s="1217">
        <v>493.4</v>
      </c>
      <c r="H39" s="1216">
        <f>+G39/G38*100</f>
        <v>13.677061677061678</v>
      </c>
      <c r="I39" s="1217">
        <v>489.5</v>
      </c>
      <c r="J39" s="1216">
        <f>+I39/I38*100</f>
        <v>13.589672404219877</v>
      </c>
      <c r="K39" s="1217">
        <v>486.9</v>
      </c>
      <c r="L39" s="1216">
        <f>+K39/K38*100</f>
        <v>13.552858653899683</v>
      </c>
      <c r="M39" s="1217">
        <v>483.4</v>
      </c>
      <c r="N39" s="1217">
        <f>+M39/M38*100</f>
        <v>13.473062236963127</v>
      </c>
      <c r="O39" s="1199"/>
      <c r="P39" s="1173"/>
    </row>
    <row r="40" spans="1:16" ht="13.5" customHeight="1" x14ac:dyDescent="0.2">
      <c r="A40" s="1173"/>
      <c r="B40" s="1177"/>
      <c r="C40" s="703"/>
      <c r="D40" s="704" t="s">
        <v>549</v>
      </c>
      <c r="E40" s="1216">
        <v>673.2</v>
      </c>
      <c r="F40" s="1216">
        <f>+E40/E38*100</f>
        <v>18.637357769718449</v>
      </c>
      <c r="G40" s="1217">
        <v>678</v>
      </c>
      <c r="H40" s="1216">
        <f>+G40/G38*100</f>
        <v>18.794178794178794</v>
      </c>
      <c r="I40" s="1217">
        <v>682.4</v>
      </c>
      <c r="J40" s="1216">
        <f>+I40/I38*100</f>
        <v>18.945030538589673</v>
      </c>
      <c r="K40" s="1217">
        <v>684.6</v>
      </c>
      <c r="L40" s="1216">
        <f>+K40/K38*100</f>
        <v>19.055836998274231</v>
      </c>
      <c r="M40" s="1217">
        <v>689</v>
      </c>
      <c r="N40" s="1217">
        <f>+M40/M38*100</f>
        <v>19.203433763482817</v>
      </c>
      <c r="O40" s="1199"/>
      <c r="P40" s="1173"/>
    </row>
    <row r="41" spans="1:16" s="1215" customFormat="1" ht="15" customHeight="1" x14ac:dyDescent="0.2">
      <c r="A41" s="1212"/>
      <c r="B41" s="1213"/>
      <c r="C41" s="703" t="s">
        <v>190</v>
      </c>
      <c r="D41" s="703"/>
      <c r="E41" s="1210">
        <v>2255.3000000000002</v>
      </c>
      <c r="F41" s="1210">
        <f>+E41/E$35*100</f>
        <v>21.804242318773326</v>
      </c>
      <c r="G41" s="1211">
        <v>2251.5</v>
      </c>
      <c r="H41" s="1210">
        <f>+G41/G$35*100</f>
        <v>21.792154243735297</v>
      </c>
      <c r="I41" s="1211">
        <v>2247.4</v>
      </c>
      <c r="J41" s="1210">
        <f>+I41/I$35*100</f>
        <v>21.779242174629328</v>
      </c>
      <c r="K41" s="1211">
        <v>2250.3000000000002</v>
      </c>
      <c r="L41" s="1210">
        <f>+K41/K$35*100</f>
        <v>21.807768345156418</v>
      </c>
      <c r="M41" s="1211">
        <v>2248.1</v>
      </c>
      <c r="N41" s="1211">
        <f>+M41/M$35*100</f>
        <v>21.804197703289883</v>
      </c>
      <c r="O41" s="1214"/>
      <c r="P41" s="1212"/>
    </row>
    <row r="42" spans="1:16" ht="13.5" customHeight="1" x14ac:dyDescent="0.2">
      <c r="A42" s="1173"/>
      <c r="B42" s="1177"/>
      <c r="C42" s="703"/>
      <c r="D42" s="704" t="s">
        <v>178</v>
      </c>
      <c r="E42" s="1216">
        <v>290.60000000000002</v>
      </c>
      <c r="F42" s="1216">
        <f>+E42/E41*100</f>
        <v>12.885203742295925</v>
      </c>
      <c r="G42" s="1217">
        <v>288.39999999999998</v>
      </c>
      <c r="H42" s="1216">
        <f>+G42/G41*100</f>
        <v>12.809238285587385</v>
      </c>
      <c r="I42" s="1217">
        <v>286.39999999999998</v>
      </c>
      <c r="J42" s="1216">
        <f>+I42/I41*100</f>
        <v>12.743614843819524</v>
      </c>
      <c r="K42" s="1217">
        <v>285.7</v>
      </c>
      <c r="L42" s="1216">
        <f>+K42/K41*100</f>
        <v>12.696084966448918</v>
      </c>
      <c r="M42" s="1217">
        <v>284.10000000000002</v>
      </c>
      <c r="N42" s="1217">
        <f>+M42/M41*100</f>
        <v>12.637338196699435</v>
      </c>
      <c r="O42" s="1199"/>
      <c r="P42" s="1173"/>
    </row>
    <row r="43" spans="1:16" ht="13.5" customHeight="1" x14ac:dyDescent="0.2">
      <c r="A43" s="1173"/>
      <c r="B43" s="1177"/>
      <c r="C43" s="703"/>
      <c r="D43" s="704" t="s">
        <v>549</v>
      </c>
      <c r="E43" s="1216">
        <v>522.29999999999995</v>
      </c>
      <c r="F43" s="1216">
        <f>+E43/E41*100</f>
        <v>23.158781536824367</v>
      </c>
      <c r="G43" s="1217">
        <v>524.20000000000005</v>
      </c>
      <c r="H43" s="1216">
        <f>+G43/G41*100</f>
        <v>23.282256273595383</v>
      </c>
      <c r="I43" s="1217">
        <v>525.79999999999995</v>
      </c>
      <c r="J43" s="1216">
        <f>+I43/I41*100</f>
        <v>23.395924179051345</v>
      </c>
      <c r="K43" s="1217">
        <v>525.9</v>
      </c>
      <c r="L43" s="1216">
        <f>+K43/K41*100</f>
        <v>23.370217304359418</v>
      </c>
      <c r="M43" s="1217">
        <v>527.20000000000005</v>
      </c>
      <c r="N43" s="1217">
        <f>+M43/M41*100</f>
        <v>23.450914105244429</v>
      </c>
      <c r="O43" s="1199"/>
      <c r="P43" s="1173"/>
    </row>
    <row r="44" spans="1:16" s="1215" customFormat="1" ht="15" customHeight="1" x14ac:dyDescent="0.2">
      <c r="A44" s="1212"/>
      <c r="B44" s="1213"/>
      <c r="C44" s="703" t="s">
        <v>59</v>
      </c>
      <c r="D44" s="703"/>
      <c r="E44" s="1210">
        <v>2800.5</v>
      </c>
      <c r="F44" s="1210">
        <f>+E44/E$35*100</f>
        <v>27.075236382620805</v>
      </c>
      <c r="G44" s="1211">
        <v>2799.9</v>
      </c>
      <c r="H44" s="1210">
        <f>+G44/G$35*100</f>
        <v>27.100090014228055</v>
      </c>
      <c r="I44" s="1211">
        <v>2799.5</v>
      </c>
      <c r="J44" s="1210">
        <f>+I44/I$35*100</f>
        <v>27.129566818490165</v>
      </c>
      <c r="K44" s="1211">
        <v>2812.5</v>
      </c>
      <c r="L44" s="1210">
        <f>+K44/K$35*100</f>
        <v>27.256076287940463</v>
      </c>
      <c r="M44" s="1211">
        <v>2814</v>
      </c>
      <c r="N44" s="1211">
        <f>+M44/M$35*100</f>
        <v>27.292830540037244</v>
      </c>
      <c r="O44" s="1214"/>
      <c r="P44" s="1212"/>
    </row>
    <row r="45" spans="1:16" ht="13.5" customHeight="1" x14ac:dyDescent="0.2">
      <c r="A45" s="1173"/>
      <c r="B45" s="1177"/>
      <c r="C45" s="703"/>
      <c r="D45" s="704" t="s">
        <v>178</v>
      </c>
      <c r="E45" s="1216">
        <v>445.4</v>
      </c>
      <c r="F45" s="1216">
        <f>+E45/E44*100</f>
        <v>15.90430280307088</v>
      </c>
      <c r="G45" s="1217">
        <v>444.8</v>
      </c>
      <c r="H45" s="1216">
        <f>+G45/G44*100</f>
        <v>15.886281652916177</v>
      </c>
      <c r="I45" s="1217">
        <v>444.6</v>
      </c>
      <c r="J45" s="1216">
        <f>+I45/I44*100</f>
        <v>15.881407394177533</v>
      </c>
      <c r="K45" s="1217">
        <v>445.9</v>
      </c>
      <c r="L45" s="1216">
        <f>+K45/K44*100</f>
        <v>15.854222222222223</v>
      </c>
      <c r="M45" s="1217">
        <v>446.1</v>
      </c>
      <c r="N45" s="1217">
        <f>+M45/M44*100</f>
        <v>15.852878464818765</v>
      </c>
      <c r="O45" s="1199"/>
      <c r="P45" s="1173"/>
    </row>
    <row r="46" spans="1:16" ht="13.5" customHeight="1" x14ac:dyDescent="0.2">
      <c r="A46" s="1173"/>
      <c r="B46" s="1177"/>
      <c r="C46" s="703"/>
      <c r="D46" s="704" t="s">
        <v>549</v>
      </c>
      <c r="E46" s="1216">
        <v>578.9</v>
      </c>
      <c r="F46" s="1216">
        <f>+E46/E44*100</f>
        <v>20.671308694875915</v>
      </c>
      <c r="G46" s="1217">
        <v>583</v>
      </c>
      <c r="H46" s="1216">
        <f>+G46/G44*100</f>
        <v>20.822172220436443</v>
      </c>
      <c r="I46" s="1217">
        <v>587</v>
      </c>
      <c r="J46" s="1216">
        <f>+I46/I44*100</f>
        <v>20.968030005358099</v>
      </c>
      <c r="K46" s="1217">
        <v>588.20000000000005</v>
      </c>
      <c r="L46" s="1216">
        <f>+K46/K44*100</f>
        <v>20.913777777777778</v>
      </c>
      <c r="M46" s="1217">
        <v>591.5</v>
      </c>
      <c r="N46" s="1217">
        <f>+M46/M44*100</f>
        <v>21.019900497512438</v>
      </c>
      <c r="O46" s="1199"/>
      <c r="P46" s="1173"/>
    </row>
    <row r="47" spans="1:16" s="1215" customFormat="1" ht="15" customHeight="1" x14ac:dyDescent="0.2">
      <c r="A47" s="1212"/>
      <c r="B47" s="1213"/>
      <c r="C47" s="703" t="s">
        <v>192</v>
      </c>
      <c r="D47" s="703"/>
      <c r="E47" s="1210">
        <v>728.8</v>
      </c>
      <c r="F47" s="1210">
        <f>+E47/E$35*100</f>
        <v>7.0460390200514338</v>
      </c>
      <c r="G47" s="1211">
        <v>726.6</v>
      </c>
      <c r="H47" s="1210">
        <f>+G47/G$35*100</f>
        <v>7.0327245274253016</v>
      </c>
      <c r="I47" s="1211">
        <v>724.3</v>
      </c>
      <c r="J47" s="1210">
        <f>+I47/I$35*100</f>
        <v>7.0190909971896502</v>
      </c>
      <c r="K47" s="1211">
        <v>721.4</v>
      </c>
      <c r="L47" s="1210">
        <f>+K47/K$35*100</f>
        <v>6.9911229987983106</v>
      </c>
      <c r="M47" s="1211">
        <v>719</v>
      </c>
      <c r="N47" s="1211">
        <f>+M47/M$35*100</f>
        <v>6.9735412787088764</v>
      </c>
      <c r="O47" s="1214"/>
      <c r="P47" s="1212"/>
    </row>
    <row r="48" spans="1:16" ht="13.5" customHeight="1" x14ac:dyDescent="0.2">
      <c r="A48" s="1173"/>
      <c r="B48" s="1177"/>
      <c r="C48" s="703"/>
      <c r="D48" s="704" t="s">
        <v>178</v>
      </c>
      <c r="E48" s="1216">
        <v>94.9</v>
      </c>
      <c r="F48" s="1216">
        <f>+E48/E47*100</f>
        <v>13.02140504939627</v>
      </c>
      <c r="G48" s="1217">
        <v>94.1</v>
      </c>
      <c r="H48" s="1216">
        <f>+G48/G47*100</f>
        <v>12.950729424717863</v>
      </c>
      <c r="I48" s="1217">
        <v>93.4</v>
      </c>
      <c r="J48" s="1216">
        <f>+I48/I47*100</f>
        <v>12.895209167472043</v>
      </c>
      <c r="K48" s="1217">
        <v>93.2</v>
      </c>
      <c r="L48" s="1216">
        <f>+K48/K47*100</f>
        <v>12.919323537565845</v>
      </c>
      <c r="M48" s="1217">
        <v>92.6</v>
      </c>
      <c r="N48" s="1217">
        <f>+M48/M47*100</f>
        <v>12.878998609179416</v>
      </c>
      <c r="O48" s="1199"/>
      <c r="P48" s="1173"/>
    </row>
    <row r="49" spans="1:16" ht="13.5" customHeight="1" x14ac:dyDescent="0.2">
      <c r="A49" s="1173"/>
      <c r="B49" s="1177"/>
      <c r="C49" s="703"/>
      <c r="D49" s="704" t="s">
        <v>549</v>
      </c>
      <c r="E49" s="1216">
        <v>178.9</v>
      </c>
      <c r="F49" s="1216">
        <f>+E49/E47*100</f>
        <v>24.547200878155877</v>
      </c>
      <c r="G49" s="1217">
        <v>179</v>
      </c>
      <c r="H49" s="1216">
        <f>+G49/G47*100</f>
        <v>24.635287641067986</v>
      </c>
      <c r="I49" s="1217">
        <v>179.1</v>
      </c>
      <c r="J49" s="1216">
        <f>+I49/I47*100</f>
        <v>24.72732293248654</v>
      </c>
      <c r="K49" s="1217">
        <v>178.9</v>
      </c>
      <c r="L49" s="1216">
        <f>+K49/K47*100</f>
        <v>24.799001940670919</v>
      </c>
      <c r="M49" s="1217">
        <v>178.9</v>
      </c>
      <c r="N49" s="1217">
        <f>+M49/M47*100</f>
        <v>24.881780250347706</v>
      </c>
      <c r="O49" s="1199"/>
      <c r="P49" s="1173"/>
    </row>
    <row r="50" spans="1:16" s="1215" customFormat="1" ht="15" customHeight="1" x14ac:dyDescent="0.2">
      <c r="A50" s="1212"/>
      <c r="B50" s="1213"/>
      <c r="C50" s="703" t="s">
        <v>193</v>
      </c>
      <c r="D50" s="703"/>
      <c r="E50" s="1210">
        <v>440.5</v>
      </c>
      <c r="F50" s="1210">
        <f>+E50/E$35*100</f>
        <v>4.2587543747703851</v>
      </c>
      <c r="G50" s="1211">
        <v>440.2</v>
      </c>
      <c r="H50" s="1210">
        <f>+G50/G$35*100</f>
        <v>4.2606734612890422</v>
      </c>
      <c r="I50" s="1211">
        <v>440.1</v>
      </c>
      <c r="J50" s="1210">
        <f>+I50/I$35*100</f>
        <v>4.2649481538908809</v>
      </c>
      <c r="K50" s="1211">
        <v>441.5</v>
      </c>
      <c r="L50" s="1210">
        <f>+K50/K$35*100</f>
        <v>4.2785982866224757</v>
      </c>
      <c r="M50" s="1211">
        <v>441.6</v>
      </c>
      <c r="N50" s="1211">
        <f>+M50/M$35*100</f>
        <v>4.2830540037243949</v>
      </c>
      <c r="O50" s="1214"/>
      <c r="P50" s="1212"/>
    </row>
    <row r="51" spans="1:16" ht="13.5" customHeight="1" x14ac:dyDescent="0.2">
      <c r="A51" s="1173"/>
      <c r="B51" s="1177"/>
      <c r="C51" s="703"/>
      <c r="D51" s="704" t="s">
        <v>178</v>
      </c>
      <c r="E51" s="1216">
        <v>66.7</v>
      </c>
      <c r="F51" s="1216">
        <f>+E51/E50*100</f>
        <v>15.141884222474461</v>
      </c>
      <c r="G51" s="1217">
        <v>66.5</v>
      </c>
      <c r="H51" s="1216">
        <f>+G51/G50*100</f>
        <v>15.106769650159018</v>
      </c>
      <c r="I51" s="1217">
        <v>66.3</v>
      </c>
      <c r="J51" s="1216">
        <f>+I51/I50*100</f>
        <v>15.064758009543283</v>
      </c>
      <c r="K51" s="1217">
        <v>66.599999999999994</v>
      </c>
      <c r="L51" s="1216">
        <f>+K51/K50*100</f>
        <v>15.08493771234428</v>
      </c>
      <c r="M51" s="1217">
        <v>66.599999999999994</v>
      </c>
      <c r="N51" s="1217">
        <f>+M51/M50*100</f>
        <v>15.081521739130432</v>
      </c>
      <c r="O51" s="1199"/>
      <c r="P51" s="1173"/>
    </row>
    <row r="52" spans="1:16" ht="13.5" customHeight="1" x14ac:dyDescent="0.2">
      <c r="A52" s="1173"/>
      <c r="B52" s="1177"/>
      <c r="C52" s="703"/>
      <c r="D52" s="704" t="s">
        <v>549</v>
      </c>
      <c r="E52" s="1216">
        <v>91.4</v>
      </c>
      <c r="F52" s="1216">
        <f>+E52/E50*100</f>
        <v>20.749148694665152</v>
      </c>
      <c r="G52" s="1217">
        <v>91.7</v>
      </c>
      <c r="H52" s="1216">
        <f>+G52/G50*100</f>
        <v>20.831440254429808</v>
      </c>
      <c r="I52" s="1217">
        <v>92</v>
      </c>
      <c r="J52" s="1216">
        <f>+I52/I50*100</f>
        <v>20.904339922744832</v>
      </c>
      <c r="K52" s="1217">
        <v>92.3</v>
      </c>
      <c r="L52" s="1216">
        <f>+K52/K50*100</f>
        <v>20.906002265005664</v>
      </c>
      <c r="M52" s="1217">
        <v>92.6</v>
      </c>
      <c r="N52" s="1217">
        <f>+M52/M50*100</f>
        <v>20.969202898550723</v>
      </c>
      <c r="O52" s="1199"/>
      <c r="P52" s="1173"/>
    </row>
    <row r="53" spans="1:16" s="1215" customFormat="1" ht="15" customHeight="1" x14ac:dyDescent="0.2">
      <c r="A53" s="1212"/>
      <c r="B53" s="1213"/>
      <c r="C53" s="703" t="s">
        <v>131</v>
      </c>
      <c r="D53" s="703"/>
      <c r="E53" s="1210">
        <v>247.3</v>
      </c>
      <c r="F53" s="1210">
        <f>+E53/E$35*100</f>
        <v>2.3908966103989018</v>
      </c>
      <c r="G53" s="1211">
        <v>247.4</v>
      </c>
      <c r="H53" s="1210">
        <f>+G53/G$35*100</f>
        <v>2.3945720452587667</v>
      </c>
      <c r="I53" s="1211">
        <v>247.4</v>
      </c>
      <c r="J53" s="1210">
        <f>+I53/I$35*100</f>
        <v>2.3975191394514974</v>
      </c>
      <c r="K53" s="1211">
        <v>245.1</v>
      </c>
      <c r="L53" s="1210">
        <f>+K53/K$35*100</f>
        <v>2.3752761949063848</v>
      </c>
      <c r="M53" s="1211">
        <v>244.9</v>
      </c>
      <c r="N53" s="1211">
        <f>+M53/M$35*100</f>
        <v>2.3752715704531346</v>
      </c>
      <c r="O53" s="1214"/>
      <c r="P53" s="1212"/>
    </row>
    <row r="54" spans="1:16" ht="13.5" customHeight="1" x14ac:dyDescent="0.2">
      <c r="A54" s="1173"/>
      <c r="B54" s="1177"/>
      <c r="C54" s="703"/>
      <c r="D54" s="704" t="s">
        <v>178</v>
      </c>
      <c r="E54" s="1216">
        <v>41.1</v>
      </c>
      <c r="F54" s="1216">
        <f>+E54/E53*100</f>
        <v>16.619490497371615</v>
      </c>
      <c r="G54" s="1217">
        <v>40.799999999999997</v>
      </c>
      <c r="H54" s="1216">
        <f>+G54/G53*100</f>
        <v>16.491511721907841</v>
      </c>
      <c r="I54" s="1217">
        <v>40.6</v>
      </c>
      <c r="J54" s="1216">
        <f>+I54/I53*100</f>
        <v>16.410670978173002</v>
      </c>
      <c r="K54" s="1217">
        <v>40.299999999999997</v>
      </c>
      <c r="L54" s="1216">
        <f>+K54/K53*100</f>
        <v>16.442268461852304</v>
      </c>
      <c r="M54" s="1217">
        <v>40.1</v>
      </c>
      <c r="N54" s="1217">
        <f>+M54/M53*100</f>
        <v>16.374030216414866</v>
      </c>
      <c r="O54" s="1199"/>
      <c r="P54" s="1173"/>
    </row>
    <row r="55" spans="1:16" ht="13.5" customHeight="1" x14ac:dyDescent="0.2">
      <c r="A55" s="1173"/>
      <c r="B55" s="1177"/>
      <c r="C55" s="703"/>
      <c r="D55" s="704" t="s">
        <v>549</v>
      </c>
      <c r="E55" s="1216">
        <v>32.799999999999997</v>
      </c>
      <c r="F55" s="1216">
        <f>+E55/E53*100</f>
        <v>13.263243024666396</v>
      </c>
      <c r="G55" s="1217">
        <v>33</v>
      </c>
      <c r="H55" s="1216">
        <f>+G55/G53*100</f>
        <v>13.338722716248988</v>
      </c>
      <c r="I55" s="1217">
        <v>33.200000000000003</v>
      </c>
      <c r="J55" s="1216">
        <f>+I55/I53*100</f>
        <v>13.419563459983832</v>
      </c>
      <c r="K55" s="1217">
        <v>33.299999999999997</v>
      </c>
      <c r="L55" s="1216">
        <f>+K55/K53*100</f>
        <v>13.586291309669521</v>
      </c>
      <c r="M55" s="1217">
        <v>33.5</v>
      </c>
      <c r="N55" s="1217">
        <f>+M55/M53*100</f>
        <v>13.679052674561046</v>
      </c>
      <c r="O55" s="1199"/>
      <c r="P55" s="1173"/>
    </row>
    <row r="56" spans="1:16" s="1215" customFormat="1" ht="15" customHeight="1" x14ac:dyDescent="0.2">
      <c r="A56" s="1212"/>
      <c r="B56" s="1213"/>
      <c r="C56" s="703" t="s">
        <v>132</v>
      </c>
      <c r="D56" s="703"/>
      <c r="E56" s="1210">
        <v>258.89999999999998</v>
      </c>
      <c r="F56" s="1210">
        <f>+E56/E$35*100</f>
        <v>2.5030454202679966</v>
      </c>
      <c r="G56" s="1211">
        <v>258.60000000000002</v>
      </c>
      <c r="H56" s="1210">
        <f>+G56/G$35*100</f>
        <v>2.5029762768953803</v>
      </c>
      <c r="I56" s="1211">
        <v>258.2</v>
      </c>
      <c r="J56" s="1210">
        <f>+I56/I$35*100</f>
        <v>2.5021804438414574</v>
      </c>
      <c r="K56" s="1211">
        <v>255.4</v>
      </c>
      <c r="L56" s="1210">
        <f>+K56/K$35*100</f>
        <v>2.4750940031786643</v>
      </c>
      <c r="M56" s="1211">
        <v>254.9</v>
      </c>
      <c r="N56" s="1211">
        <f>+M56/M$35*100</f>
        <v>2.4722610180012419</v>
      </c>
      <c r="O56" s="1214"/>
      <c r="P56" s="1212"/>
    </row>
    <row r="57" spans="1:16" ht="13.5" customHeight="1" x14ac:dyDescent="0.2">
      <c r="A57" s="1173"/>
      <c r="B57" s="1177"/>
      <c r="C57" s="703"/>
      <c r="D57" s="704" t="s">
        <v>178</v>
      </c>
      <c r="E57" s="1216">
        <v>38.700000000000003</v>
      </c>
      <c r="F57" s="1216">
        <f>+E57/E56*100</f>
        <v>14.947856315179608</v>
      </c>
      <c r="G57" s="1217">
        <v>38.299999999999997</v>
      </c>
      <c r="H57" s="1216">
        <f>+G57/G56*100</f>
        <v>14.810518174787312</v>
      </c>
      <c r="I57" s="1217">
        <v>38</v>
      </c>
      <c r="J57" s="1216">
        <f>+I57/I56*100</f>
        <v>14.717273431448492</v>
      </c>
      <c r="K57" s="1217">
        <v>37.6</v>
      </c>
      <c r="L57" s="1216">
        <f>+K57/K56*100</f>
        <v>14.722004698512137</v>
      </c>
      <c r="M57" s="1217">
        <v>37.299999999999997</v>
      </c>
      <c r="N57" s="1217">
        <f>+M57/M56*100</f>
        <v>14.633189486072967</v>
      </c>
      <c r="O57" s="1199"/>
      <c r="P57" s="1173"/>
    </row>
    <row r="58" spans="1:16" ht="13.5" customHeight="1" x14ac:dyDescent="0.2">
      <c r="A58" s="1173"/>
      <c r="B58" s="1177"/>
      <c r="C58" s="703"/>
      <c r="D58" s="704" t="s">
        <v>549</v>
      </c>
      <c r="E58" s="1216">
        <v>39.5</v>
      </c>
      <c r="F58" s="1216">
        <f>+E58/E56*100</f>
        <v>15.25685592893009</v>
      </c>
      <c r="G58" s="1217">
        <v>39.700000000000003</v>
      </c>
      <c r="H58" s="1216">
        <f>+G58/G56*100</f>
        <v>15.351894818252127</v>
      </c>
      <c r="I58" s="1217">
        <v>40</v>
      </c>
      <c r="J58" s="1216">
        <f>+I58/I56*100</f>
        <v>15.491866769945778</v>
      </c>
      <c r="K58" s="1217">
        <v>39.9</v>
      </c>
      <c r="L58" s="1216">
        <f>+K58/K56*100</f>
        <v>15.622552858261548</v>
      </c>
      <c r="M58" s="1217">
        <v>40.1</v>
      </c>
      <c r="N58" s="1217">
        <f>+M58/M56*100</f>
        <v>15.731659474303649</v>
      </c>
      <c r="O58" s="1199"/>
      <c r="P58" s="1173"/>
    </row>
    <row r="59" spans="1:16" s="781" customFormat="1" ht="13.5" customHeight="1" x14ac:dyDescent="0.2">
      <c r="A59" s="812"/>
      <c r="B59" s="813"/>
      <c r="C59" s="814" t="s">
        <v>426</v>
      </c>
      <c r="D59" s="815"/>
      <c r="E59" s="816"/>
      <c r="F59" s="1218"/>
      <c r="G59" s="816"/>
      <c r="H59" s="1218"/>
      <c r="I59" s="816"/>
      <c r="J59" s="1218"/>
      <c r="K59" s="816"/>
      <c r="L59" s="1218"/>
      <c r="M59" s="816"/>
      <c r="N59" s="1218"/>
      <c r="O59" s="817"/>
      <c r="P59" s="808"/>
    </row>
    <row r="60" spans="1:16" ht="13.5" customHeight="1" x14ac:dyDescent="0.2">
      <c r="A60" s="1173"/>
      <c r="B60" s="1219"/>
      <c r="C60" s="1220" t="s">
        <v>408</v>
      </c>
      <c r="D60" s="1194"/>
      <c r="E60" s="1178"/>
      <c r="F60" s="1221" t="s">
        <v>88</v>
      </c>
      <c r="G60" s="1222"/>
      <c r="H60" s="1222"/>
      <c r="I60" s="1223"/>
      <c r="J60" s="1222"/>
      <c r="K60" s="1222"/>
      <c r="L60" s="1222"/>
      <c r="M60" s="1222"/>
      <c r="N60" s="1222"/>
      <c r="O60" s="1199"/>
      <c r="P60" s="1173"/>
    </row>
    <row r="61" spans="1:16" ht="13.5" customHeight="1" x14ac:dyDescent="0.2">
      <c r="A61" s="1173"/>
      <c r="B61" s="948">
        <v>6</v>
      </c>
      <c r="C61" s="1483">
        <v>42644</v>
      </c>
      <c r="D61" s="1483"/>
      <c r="E61" s="1198"/>
      <c r="F61" s="1198"/>
      <c r="G61" s="1198"/>
      <c r="H61" s="1198"/>
      <c r="I61" s="1198"/>
      <c r="J61" s="1198"/>
      <c r="K61" s="1198"/>
      <c r="L61" s="1198"/>
      <c r="M61" s="1198"/>
      <c r="N61" s="1198"/>
      <c r="O61" s="1198"/>
      <c r="P61" s="1198"/>
    </row>
  </sheetData>
  <mergeCells count="120">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C35:D35"/>
    <mergeCell ref="C61:D61"/>
    <mergeCell ref="C31:D32"/>
    <mergeCell ref="E33:F33"/>
    <mergeCell ref="G33:H33"/>
    <mergeCell ref="I33:J33"/>
    <mergeCell ref="K33:L33"/>
    <mergeCell ref="M33:N33"/>
    <mergeCell ref="E27:F27"/>
    <mergeCell ref="G27:H27"/>
    <mergeCell ref="I27:J27"/>
    <mergeCell ref="K27:L27"/>
    <mergeCell ref="M27:N27"/>
    <mergeCell ref="M29:N29"/>
  </mergeCells>
  <conditionalFormatting sqref="E33:N33 E7:N7">
    <cfRule type="cellIs" dxfId="2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71"/>
  <sheetViews>
    <sheetView workbookViewId="0"/>
  </sheetViews>
  <sheetFormatPr defaultRowHeight="12.75" x14ac:dyDescent="0.2"/>
  <cols>
    <col min="1" max="1" width="1" style="1174" customWidth="1"/>
    <col min="2" max="2" width="2.5703125" style="1174" customWidth="1"/>
    <col min="3" max="3" width="1" style="1174" customWidth="1"/>
    <col min="4" max="4" width="34" style="1174" customWidth="1"/>
    <col min="5" max="5" width="7.42578125" style="1174" customWidth="1"/>
    <col min="6" max="6" width="4.85546875" style="1174" customWidth="1"/>
    <col min="7" max="7" width="7.42578125" style="1174" customWidth="1"/>
    <col min="8" max="8" width="4.85546875" style="1174" customWidth="1"/>
    <col min="9" max="9" width="7.42578125" style="1174" customWidth="1"/>
    <col min="10" max="10" width="4.85546875" style="1174" customWidth="1"/>
    <col min="11" max="11" width="7.42578125" style="1174" customWidth="1"/>
    <col min="12" max="12" width="4.85546875" style="1174" customWidth="1"/>
    <col min="13" max="13" width="7.42578125" style="1174" customWidth="1"/>
    <col min="14" max="14" width="4.85546875" style="1174" customWidth="1"/>
    <col min="15" max="15" width="2.5703125" style="1174" customWidth="1"/>
    <col min="16" max="16" width="1" style="1174" customWidth="1"/>
    <col min="17" max="16384" width="9.140625" style="1174"/>
  </cols>
  <sheetData>
    <row r="1" spans="1:16" ht="13.5" customHeight="1" x14ac:dyDescent="0.2">
      <c r="A1" s="1173"/>
      <c r="B1" s="1224"/>
      <c r="C1" s="1513" t="s">
        <v>328</v>
      </c>
      <c r="D1" s="1513"/>
      <c r="E1" s="1169"/>
      <c r="F1" s="1169"/>
      <c r="G1" s="1169"/>
      <c r="H1" s="1169"/>
      <c r="I1" s="1169"/>
      <c r="J1" s="1169"/>
      <c r="K1" s="1169"/>
      <c r="L1" s="1169"/>
      <c r="M1" s="1225"/>
      <c r="N1" s="1169"/>
      <c r="O1" s="1169"/>
      <c r="P1" s="1173"/>
    </row>
    <row r="2" spans="1:16" ht="9.75" customHeight="1" x14ac:dyDescent="0.2">
      <c r="A2" s="1173"/>
      <c r="B2" s="1226"/>
      <c r="C2" s="1227"/>
      <c r="D2" s="1226"/>
      <c r="E2" s="1228"/>
      <c r="F2" s="1228"/>
      <c r="G2" s="1228"/>
      <c r="H2" s="1228"/>
      <c r="I2" s="1176"/>
      <c r="J2" s="1176"/>
      <c r="K2" s="1176"/>
      <c r="L2" s="1176"/>
      <c r="M2" s="1176"/>
      <c r="N2" s="1176"/>
      <c r="O2" s="1229"/>
      <c r="P2" s="1173"/>
    </row>
    <row r="3" spans="1:16" ht="9" customHeight="1" thickBot="1" x14ac:dyDescent="0.25">
      <c r="A3" s="1173"/>
      <c r="B3" s="1169"/>
      <c r="C3" s="1206"/>
      <c r="D3" s="1169"/>
      <c r="E3" s="1169"/>
      <c r="F3" s="1169"/>
      <c r="G3" s="1169"/>
      <c r="H3" s="1169"/>
      <c r="I3" s="1169"/>
      <c r="J3" s="1169"/>
      <c r="K3" s="1169"/>
      <c r="L3" s="1169"/>
      <c r="M3" s="1489" t="s">
        <v>73</v>
      </c>
      <c r="N3" s="1489"/>
      <c r="O3" s="1230"/>
      <c r="P3" s="1173"/>
    </row>
    <row r="4" spans="1:16" s="1185" customFormat="1" ht="13.5" customHeight="1" thickBot="1" x14ac:dyDescent="0.25">
      <c r="A4" s="1180"/>
      <c r="B4" s="1207"/>
      <c r="C4" s="1182" t="s">
        <v>163</v>
      </c>
      <c r="D4" s="1183"/>
      <c r="E4" s="1183"/>
      <c r="F4" s="1183"/>
      <c r="G4" s="1183"/>
      <c r="H4" s="1183"/>
      <c r="I4" s="1183"/>
      <c r="J4" s="1183"/>
      <c r="K4" s="1183"/>
      <c r="L4" s="1183"/>
      <c r="M4" s="1183"/>
      <c r="N4" s="1184"/>
      <c r="O4" s="1230"/>
      <c r="P4" s="1180"/>
    </row>
    <row r="5" spans="1:16" ht="3.75" customHeight="1" x14ac:dyDescent="0.2">
      <c r="A5" s="1173"/>
      <c r="B5" s="1169"/>
      <c r="C5" s="1514" t="s">
        <v>157</v>
      </c>
      <c r="D5" s="1515"/>
      <c r="E5" s="1169"/>
      <c r="F5" s="1231"/>
      <c r="G5" s="1231"/>
      <c r="H5" s="1231"/>
      <c r="I5" s="1231"/>
      <c r="J5" s="1231"/>
      <c r="K5" s="1169"/>
      <c r="L5" s="1231"/>
      <c r="M5" s="1231"/>
      <c r="N5" s="1231"/>
      <c r="O5" s="1230"/>
      <c r="P5" s="1173"/>
    </row>
    <row r="6" spans="1:16" ht="12.75" customHeight="1" x14ac:dyDescent="0.2">
      <c r="A6" s="1173"/>
      <c r="B6" s="1169"/>
      <c r="C6" s="1515"/>
      <c r="D6" s="1515"/>
      <c r="E6" s="1188" t="s">
        <v>34</v>
      </c>
      <c r="F6" s="1189" t="s">
        <v>34</v>
      </c>
      <c r="G6" s="1188" t="s">
        <v>500</v>
      </c>
      <c r="H6" s="1189" t="s">
        <v>34</v>
      </c>
      <c r="I6" s="1190"/>
      <c r="J6" s="1189" t="s">
        <v>34</v>
      </c>
      <c r="K6" s="1191" t="s">
        <v>34</v>
      </c>
      <c r="L6" s="1192" t="s">
        <v>501</v>
      </c>
      <c r="M6" s="1192" t="s">
        <v>34</v>
      </c>
      <c r="N6" s="1193"/>
      <c r="O6" s="1230"/>
      <c r="P6" s="1173"/>
    </row>
    <row r="7" spans="1:16" x14ac:dyDescent="0.2">
      <c r="A7" s="1173"/>
      <c r="B7" s="1169"/>
      <c r="C7" s="1232"/>
      <c r="D7" s="1232"/>
      <c r="E7" s="1485" t="s">
        <v>699</v>
      </c>
      <c r="F7" s="1485"/>
      <c r="G7" s="1485" t="s">
        <v>700</v>
      </c>
      <c r="H7" s="1485"/>
      <c r="I7" s="1485" t="s">
        <v>701</v>
      </c>
      <c r="J7" s="1485"/>
      <c r="K7" s="1485" t="s">
        <v>702</v>
      </c>
      <c r="L7" s="1485"/>
      <c r="M7" s="1485" t="s">
        <v>699</v>
      </c>
      <c r="N7" s="1485"/>
      <c r="O7" s="1233"/>
      <c r="P7" s="1173"/>
    </row>
    <row r="8" spans="1:16" s="1197" customFormat="1" ht="15.75" customHeight="1" x14ac:dyDescent="0.2">
      <c r="A8" s="1195"/>
      <c r="B8" s="1234"/>
      <c r="C8" s="1482" t="s">
        <v>13</v>
      </c>
      <c r="D8" s="1482"/>
      <c r="E8" s="1511">
        <v>4580.8</v>
      </c>
      <c r="F8" s="1511"/>
      <c r="G8" s="1511">
        <v>4575.3</v>
      </c>
      <c r="H8" s="1511"/>
      <c r="I8" s="1511">
        <v>4561.5</v>
      </c>
      <c r="J8" s="1511"/>
      <c r="K8" s="1511">
        <v>4513.3</v>
      </c>
      <c r="L8" s="1511"/>
      <c r="M8" s="1512">
        <v>4602.5</v>
      </c>
      <c r="N8" s="1512"/>
      <c r="O8" s="1235"/>
      <c r="P8" s="1195"/>
    </row>
    <row r="9" spans="1:16" ht="11.25" customHeight="1" x14ac:dyDescent="0.2">
      <c r="A9" s="1173"/>
      <c r="B9" s="1236"/>
      <c r="C9" s="700" t="s">
        <v>72</v>
      </c>
      <c r="D9" s="1198"/>
      <c r="E9" s="1509">
        <v>2335.5</v>
      </c>
      <c r="F9" s="1509"/>
      <c r="G9" s="1509">
        <v>2348.6999999999998</v>
      </c>
      <c r="H9" s="1509"/>
      <c r="I9" s="1509">
        <v>2352</v>
      </c>
      <c r="J9" s="1509"/>
      <c r="K9" s="1509">
        <v>2303.9</v>
      </c>
      <c r="L9" s="1509"/>
      <c r="M9" s="1510">
        <v>2364.3000000000002</v>
      </c>
      <c r="N9" s="1510"/>
      <c r="O9" s="1233"/>
      <c r="P9" s="1173"/>
    </row>
    <row r="10" spans="1:16" ht="11.25" customHeight="1" x14ac:dyDescent="0.2">
      <c r="A10" s="1173"/>
      <c r="B10" s="1236"/>
      <c r="C10" s="700" t="s">
        <v>71</v>
      </c>
      <c r="D10" s="1198"/>
      <c r="E10" s="1509">
        <v>2245.3000000000002</v>
      </c>
      <c r="F10" s="1509"/>
      <c r="G10" s="1509">
        <v>2226.6999999999998</v>
      </c>
      <c r="H10" s="1509"/>
      <c r="I10" s="1509">
        <v>2209.5</v>
      </c>
      <c r="J10" s="1509"/>
      <c r="K10" s="1509">
        <v>2209.4</v>
      </c>
      <c r="L10" s="1509"/>
      <c r="M10" s="1510">
        <v>2238.3000000000002</v>
      </c>
      <c r="N10" s="1510"/>
      <c r="O10" s="1233"/>
      <c r="P10" s="1173"/>
    </row>
    <row r="11" spans="1:16" ht="15.75" customHeight="1" x14ac:dyDescent="0.2">
      <c r="A11" s="1173"/>
      <c r="B11" s="1236"/>
      <c r="C11" s="700" t="s">
        <v>158</v>
      </c>
      <c r="D11" s="1198"/>
      <c r="E11" s="1509">
        <v>246.5</v>
      </c>
      <c r="F11" s="1509"/>
      <c r="G11" s="1509">
        <v>266.10000000000002</v>
      </c>
      <c r="H11" s="1509"/>
      <c r="I11" s="1509">
        <v>251.2</v>
      </c>
      <c r="J11" s="1509"/>
      <c r="K11" s="1509">
        <v>252.4</v>
      </c>
      <c r="L11" s="1509"/>
      <c r="M11" s="1510">
        <v>259.39999999999998</v>
      </c>
      <c r="N11" s="1510"/>
      <c r="O11" s="1233"/>
      <c r="P11" s="1173"/>
    </row>
    <row r="12" spans="1:16" ht="11.25" customHeight="1" x14ac:dyDescent="0.2">
      <c r="A12" s="1173"/>
      <c r="B12" s="1236"/>
      <c r="C12" s="700" t="s">
        <v>159</v>
      </c>
      <c r="D12" s="1198"/>
      <c r="E12" s="1487">
        <v>2253.8000000000002</v>
      </c>
      <c r="F12" s="1487"/>
      <c r="G12" s="1487">
        <v>2241</v>
      </c>
      <c r="H12" s="1487"/>
      <c r="I12" s="1487">
        <v>2237.6</v>
      </c>
      <c r="J12" s="1487"/>
      <c r="K12" s="1487">
        <v>2215.6</v>
      </c>
      <c r="L12" s="1487"/>
      <c r="M12" s="1490">
        <v>2233.3000000000002</v>
      </c>
      <c r="N12" s="1490"/>
      <c r="O12" s="1233"/>
      <c r="P12" s="1173"/>
    </row>
    <row r="13" spans="1:16" ht="11.25" customHeight="1" x14ac:dyDescent="0.2">
      <c r="A13" s="1173"/>
      <c r="B13" s="1236"/>
      <c r="C13" s="700" t="s">
        <v>160</v>
      </c>
      <c r="D13" s="1198"/>
      <c r="E13" s="1487">
        <v>2080.5</v>
      </c>
      <c r="F13" s="1487"/>
      <c r="G13" s="1487">
        <v>2068.1999999999998</v>
      </c>
      <c r="H13" s="1487"/>
      <c r="I13" s="1487">
        <v>2072.6999999999998</v>
      </c>
      <c r="J13" s="1487"/>
      <c r="K13" s="1487">
        <v>2045.3</v>
      </c>
      <c r="L13" s="1487"/>
      <c r="M13" s="1490">
        <v>2109.8000000000002</v>
      </c>
      <c r="N13" s="1490"/>
      <c r="O13" s="1233"/>
      <c r="P13" s="1173"/>
    </row>
    <row r="14" spans="1:16" ht="15.75" customHeight="1" x14ac:dyDescent="0.2">
      <c r="A14" s="1173"/>
      <c r="B14" s="1236"/>
      <c r="C14" s="700" t="s">
        <v>386</v>
      </c>
      <c r="D14" s="1198"/>
      <c r="E14" s="1509">
        <v>365.3</v>
      </c>
      <c r="F14" s="1509"/>
      <c r="G14" s="1509">
        <v>342.7</v>
      </c>
      <c r="H14" s="1509"/>
      <c r="I14" s="1509">
        <v>323.7</v>
      </c>
      <c r="J14" s="1509"/>
      <c r="K14" s="1509">
        <v>295.60000000000002</v>
      </c>
      <c r="L14" s="1509"/>
      <c r="M14" s="1510">
        <v>328.8</v>
      </c>
      <c r="N14" s="1510"/>
      <c r="O14" s="1233"/>
      <c r="P14" s="1173"/>
    </row>
    <row r="15" spans="1:16" ht="11.25" customHeight="1" x14ac:dyDescent="0.2">
      <c r="A15" s="1173"/>
      <c r="B15" s="1236"/>
      <c r="C15" s="700" t="s">
        <v>164</v>
      </c>
      <c r="D15" s="1198"/>
      <c r="E15" s="1487">
        <v>1107.8</v>
      </c>
      <c r="F15" s="1487"/>
      <c r="G15" s="1487">
        <v>1118.8</v>
      </c>
      <c r="H15" s="1487"/>
      <c r="I15" s="1487">
        <v>1113.5999999999999</v>
      </c>
      <c r="J15" s="1487"/>
      <c r="K15" s="1487">
        <v>1105.2</v>
      </c>
      <c r="L15" s="1487"/>
      <c r="M15" s="1490">
        <v>1116.5</v>
      </c>
      <c r="N15" s="1490"/>
      <c r="O15" s="1233"/>
      <c r="P15" s="1173"/>
    </row>
    <row r="16" spans="1:16" ht="11.25" customHeight="1" x14ac:dyDescent="0.2">
      <c r="A16" s="1173"/>
      <c r="B16" s="1236"/>
      <c r="C16" s="700" t="s">
        <v>165</v>
      </c>
      <c r="D16" s="1198"/>
      <c r="E16" s="1487">
        <v>3107.6</v>
      </c>
      <c r="F16" s="1487"/>
      <c r="G16" s="1487">
        <v>3113.9</v>
      </c>
      <c r="H16" s="1487"/>
      <c r="I16" s="1487">
        <v>3124.2</v>
      </c>
      <c r="J16" s="1487"/>
      <c r="K16" s="1487">
        <v>3112.5</v>
      </c>
      <c r="L16" s="1487"/>
      <c r="M16" s="1490">
        <v>3157.2</v>
      </c>
      <c r="N16" s="1490"/>
      <c r="O16" s="1233"/>
      <c r="P16" s="1173"/>
    </row>
    <row r="17" spans="1:16" s="1240" customFormat="1" ht="15.75" customHeight="1" x14ac:dyDescent="0.2">
      <c r="A17" s="1237"/>
      <c r="B17" s="1238"/>
      <c r="C17" s="700" t="s">
        <v>166</v>
      </c>
      <c r="D17" s="1198"/>
      <c r="E17" s="1487">
        <v>4008.8</v>
      </c>
      <c r="F17" s="1487"/>
      <c r="G17" s="1487">
        <v>4029.3</v>
      </c>
      <c r="H17" s="1487"/>
      <c r="I17" s="1487">
        <v>3995.1</v>
      </c>
      <c r="J17" s="1487"/>
      <c r="K17" s="1487">
        <v>3971.6</v>
      </c>
      <c r="L17" s="1487"/>
      <c r="M17" s="1490">
        <v>4055.4</v>
      </c>
      <c r="N17" s="1490"/>
      <c r="O17" s="1239"/>
      <c r="P17" s="1237"/>
    </row>
    <row r="18" spans="1:16" s="1240" customFormat="1" ht="11.25" customHeight="1" x14ac:dyDescent="0.2">
      <c r="A18" s="1237"/>
      <c r="B18" s="1238"/>
      <c r="C18" s="700" t="s">
        <v>167</v>
      </c>
      <c r="D18" s="1198"/>
      <c r="E18" s="1487">
        <v>572</v>
      </c>
      <c r="F18" s="1487"/>
      <c r="G18" s="1487">
        <v>546.1</v>
      </c>
      <c r="H18" s="1487"/>
      <c r="I18" s="1487">
        <v>566.5</v>
      </c>
      <c r="J18" s="1487"/>
      <c r="K18" s="1487">
        <v>541.70000000000005</v>
      </c>
      <c r="L18" s="1487"/>
      <c r="M18" s="1490">
        <v>547.20000000000005</v>
      </c>
      <c r="N18" s="1490"/>
      <c r="O18" s="1239"/>
      <c r="P18" s="1237"/>
    </row>
    <row r="19" spans="1:16" ht="15.75" customHeight="1" x14ac:dyDescent="0.2">
      <c r="A19" s="1173"/>
      <c r="B19" s="1236"/>
      <c r="C19" s="700" t="s">
        <v>168</v>
      </c>
      <c r="D19" s="1198"/>
      <c r="E19" s="1487">
        <v>3723.4</v>
      </c>
      <c r="F19" s="1487"/>
      <c r="G19" s="1487">
        <v>3743.1</v>
      </c>
      <c r="H19" s="1487"/>
      <c r="I19" s="1487">
        <v>3734.9</v>
      </c>
      <c r="J19" s="1487"/>
      <c r="K19" s="1487">
        <v>3712.9</v>
      </c>
      <c r="L19" s="1487"/>
      <c r="M19" s="1490">
        <v>3775.8</v>
      </c>
      <c r="N19" s="1490"/>
      <c r="O19" s="1233"/>
      <c r="P19" s="1173"/>
    </row>
    <row r="20" spans="1:16" ht="11.25" customHeight="1" x14ac:dyDescent="0.2">
      <c r="A20" s="1173"/>
      <c r="B20" s="1236"/>
      <c r="C20" s="1241"/>
      <c r="D20" s="1166" t="s">
        <v>169</v>
      </c>
      <c r="E20" s="1487">
        <v>2896.7</v>
      </c>
      <c r="F20" s="1487"/>
      <c r="G20" s="1487">
        <v>2910.9</v>
      </c>
      <c r="H20" s="1487"/>
      <c r="I20" s="1487">
        <v>2906.7</v>
      </c>
      <c r="J20" s="1487"/>
      <c r="K20" s="1487">
        <v>2897.7</v>
      </c>
      <c r="L20" s="1487"/>
      <c r="M20" s="1490">
        <v>2920.8</v>
      </c>
      <c r="N20" s="1490"/>
      <c r="O20" s="1233"/>
      <c r="P20" s="1173"/>
    </row>
    <row r="21" spans="1:16" ht="11.25" customHeight="1" x14ac:dyDescent="0.2">
      <c r="A21" s="1173"/>
      <c r="B21" s="1236"/>
      <c r="C21" s="1241"/>
      <c r="D21" s="1166" t="s">
        <v>170</v>
      </c>
      <c r="E21" s="1487">
        <v>698.8</v>
      </c>
      <c r="F21" s="1487"/>
      <c r="G21" s="1487">
        <v>703.7</v>
      </c>
      <c r="H21" s="1487"/>
      <c r="I21" s="1487">
        <v>701.3</v>
      </c>
      <c r="J21" s="1487"/>
      <c r="K21" s="1487">
        <v>696</v>
      </c>
      <c r="L21" s="1487"/>
      <c r="M21" s="1490">
        <v>712.3</v>
      </c>
      <c r="N21" s="1490"/>
      <c r="O21" s="1233"/>
      <c r="P21" s="1173"/>
    </row>
    <row r="22" spans="1:16" ht="11.25" customHeight="1" x14ac:dyDescent="0.2">
      <c r="A22" s="1173"/>
      <c r="B22" s="1236"/>
      <c r="C22" s="1241"/>
      <c r="D22" s="1166" t="s">
        <v>130</v>
      </c>
      <c r="E22" s="1487">
        <v>127.9</v>
      </c>
      <c r="F22" s="1487"/>
      <c r="G22" s="1487">
        <v>128.5</v>
      </c>
      <c r="H22" s="1487"/>
      <c r="I22" s="1487">
        <v>126.9</v>
      </c>
      <c r="J22" s="1487"/>
      <c r="K22" s="1487">
        <v>119.3</v>
      </c>
      <c r="L22" s="1487"/>
      <c r="M22" s="1490">
        <v>142.69999999999999</v>
      </c>
      <c r="N22" s="1490"/>
      <c r="O22" s="1233"/>
      <c r="P22" s="1173"/>
    </row>
    <row r="23" spans="1:16" ht="11.25" customHeight="1" x14ac:dyDescent="0.2">
      <c r="A23" s="1173"/>
      <c r="B23" s="1236"/>
      <c r="C23" s="700" t="s">
        <v>171</v>
      </c>
      <c r="D23" s="1198"/>
      <c r="E23" s="1487">
        <v>835.8</v>
      </c>
      <c r="F23" s="1487"/>
      <c r="G23" s="1487">
        <v>805.6</v>
      </c>
      <c r="H23" s="1487"/>
      <c r="I23" s="1487">
        <v>805.6</v>
      </c>
      <c r="J23" s="1487"/>
      <c r="K23" s="1487">
        <v>768.6</v>
      </c>
      <c r="L23" s="1487"/>
      <c r="M23" s="1490">
        <v>798</v>
      </c>
      <c r="N23" s="1490"/>
      <c r="O23" s="1233"/>
      <c r="P23" s="1173"/>
    </row>
    <row r="24" spans="1:16" ht="11.25" customHeight="1" x14ac:dyDescent="0.2">
      <c r="A24" s="1173"/>
      <c r="B24" s="1236"/>
      <c r="C24" s="700" t="s">
        <v>130</v>
      </c>
      <c r="D24" s="1198"/>
      <c r="E24" s="1487">
        <v>21.5</v>
      </c>
      <c r="F24" s="1487"/>
      <c r="G24" s="1487">
        <v>26.5</v>
      </c>
      <c r="H24" s="1487"/>
      <c r="I24" s="1487">
        <v>21</v>
      </c>
      <c r="J24" s="1487"/>
      <c r="K24" s="1487">
        <v>31.7</v>
      </c>
      <c r="L24" s="1487"/>
      <c r="M24" s="1490">
        <v>28.7</v>
      </c>
      <c r="N24" s="1490"/>
      <c r="O24" s="1233"/>
      <c r="P24" s="1173"/>
    </row>
    <row r="25" spans="1:16" ht="15.75" customHeight="1" x14ac:dyDescent="0.2">
      <c r="A25" s="1173"/>
      <c r="B25" s="1236"/>
      <c r="C25" s="705" t="s">
        <v>172</v>
      </c>
      <c r="D25" s="705"/>
      <c r="E25" s="1486"/>
      <c r="F25" s="1486"/>
      <c r="G25" s="1486"/>
      <c r="H25" s="1486"/>
      <c r="I25" s="1486"/>
      <c r="J25" s="1486"/>
      <c r="K25" s="1486"/>
      <c r="L25" s="1486"/>
      <c r="M25" s="1488"/>
      <c r="N25" s="1488"/>
      <c r="O25" s="1233"/>
      <c r="P25" s="1173"/>
    </row>
    <row r="26" spans="1:16" s="1215" customFormat="1" ht="13.5" customHeight="1" x14ac:dyDescent="0.2">
      <c r="A26" s="1212"/>
      <c r="B26" s="1506" t="s">
        <v>173</v>
      </c>
      <c r="C26" s="1506"/>
      <c r="D26" s="1506"/>
      <c r="E26" s="1507">
        <v>64.2</v>
      </c>
      <c r="F26" s="1507"/>
      <c r="G26" s="1507">
        <v>64.400000000000006</v>
      </c>
      <c r="H26" s="1507"/>
      <c r="I26" s="1507">
        <v>64.3</v>
      </c>
      <c r="J26" s="1507"/>
      <c r="K26" s="1507">
        <v>64</v>
      </c>
      <c r="L26" s="1507"/>
      <c r="M26" s="1508">
        <v>65.099999999999994</v>
      </c>
      <c r="N26" s="1508"/>
      <c r="O26" s="1242"/>
      <c r="P26" s="1212"/>
    </row>
    <row r="27" spans="1:16" ht="11.25" customHeight="1" x14ac:dyDescent="0.2">
      <c r="A27" s="1173"/>
      <c r="B27" s="1236"/>
      <c r="C27" s="703"/>
      <c r="D27" s="1166" t="s">
        <v>72</v>
      </c>
      <c r="E27" s="1486">
        <v>66.8</v>
      </c>
      <c r="F27" s="1486"/>
      <c r="G27" s="1486">
        <v>67.400000000000006</v>
      </c>
      <c r="H27" s="1486"/>
      <c r="I27" s="1486">
        <v>67.5</v>
      </c>
      <c r="J27" s="1486"/>
      <c r="K27" s="1486">
        <v>66.599999999999994</v>
      </c>
      <c r="L27" s="1486"/>
      <c r="M27" s="1488">
        <v>68.3</v>
      </c>
      <c r="N27" s="1488"/>
      <c r="O27" s="1233"/>
      <c r="P27" s="1173"/>
    </row>
    <row r="28" spans="1:16" ht="11.25" customHeight="1" x14ac:dyDescent="0.2">
      <c r="A28" s="1173"/>
      <c r="B28" s="1236"/>
      <c r="C28" s="703"/>
      <c r="D28" s="1166" t="s">
        <v>71</v>
      </c>
      <c r="E28" s="1486">
        <v>61.8</v>
      </c>
      <c r="F28" s="1486"/>
      <c r="G28" s="1486">
        <v>61.5</v>
      </c>
      <c r="H28" s="1486"/>
      <c r="I28" s="1486">
        <v>61.3</v>
      </c>
      <c r="J28" s="1486"/>
      <c r="K28" s="1486">
        <v>61.5</v>
      </c>
      <c r="L28" s="1486"/>
      <c r="M28" s="1488">
        <v>62.2</v>
      </c>
      <c r="N28" s="1488"/>
      <c r="O28" s="1233"/>
      <c r="P28" s="1173"/>
    </row>
    <row r="29" spans="1:16" s="1215" customFormat="1" ht="13.5" customHeight="1" x14ac:dyDescent="0.2">
      <c r="A29" s="1212"/>
      <c r="B29" s="1506" t="s">
        <v>158</v>
      </c>
      <c r="C29" s="1506"/>
      <c r="D29" s="1506"/>
      <c r="E29" s="1507">
        <v>22.3</v>
      </c>
      <c r="F29" s="1507"/>
      <c r="G29" s="1507">
        <v>24.2</v>
      </c>
      <c r="H29" s="1507"/>
      <c r="I29" s="1507">
        <v>22.8</v>
      </c>
      <c r="J29" s="1507"/>
      <c r="K29" s="1507">
        <v>22.9</v>
      </c>
      <c r="L29" s="1507"/>
      <c r="M29" s="1508">
        <v>23.6</v>
      </c>
      <c r="N29" s="1508"/>
      <c r="O29" s="1242"/>
      <c r="P29" s="1212"/>
    </row>
    <row r="30" spans="1:16" ht="11.25" customHeight="1" x14ac:dyDescent="0.2">
      <c r="A30" s="1173"/>
      <c r="B30" s="1236"/>
      <c r="C30" s="703"/>
      <c r="D30" s="1166" t="s">
        <v>72</v>
      </c>
      <c r="E30" s="1486">
        <v>23.4</v>
      </c>
      <c r="F30" s="1486"/>
      <c r="G30" s="1486">
        <v>25.3</v>
      </c>
      <c r="H30" s="1486"/>
      <c r="I30" s="1486">
        <v>24.3</v>
      </c>
      <c r="J30" s="1486"/>
      <c r="K30" s="1486">
        <v>23.7</v>
      </c>
      <c r="L30" s="1486"/>
      <c r="M30" s="1488">
        <v>25.5</v>
      </c>
      <c r="N30" s="1488"/>
      <c r="O30" s="1233"/>
      <c r="P30" s="1173"/>
    </row>
    <row r="31" spans="1:16" ht="11.25" customHeight="1" x14ac:dyDescent="0.2">
      <c r="A31" s="1173"/>
      <c r="B31" s="1236"/>
      <c r="C31" s="703"/>
      <c r="D31" s="1166" t="s">
        <v>71</v>
      </c>
      <c r="E31" s="1486">
        <v>21.3</v>
      </c>
      <c r="F31" s="1486"/>
      <c r="G31" s="1486">
        <v>23</v>
      </c>
      <c r="H31" s="1486"/>
      <c r="I31" s="1486">
        <v>21.3</v>
      </c>
      <c r="J31" s="1486"/>
      <c r="K31" s="1486">
        <v>22.1</v>
      </c>
      <c r="L31" s="1486"/>
      <c r="M31" s="1488">
        <v>21.7</v>
      </c>
      <c r="N31" s="1488"/>
      <c r="O31" s="1233"/>
      <c r="P31" s="1173"/>
    </row>
    <row r="32" spans="1:16" s="1215" customFormat="1" ht="13.5" customHeight="1" x14ac:dyDescent="0.2">
      <c r="A32" s="1212"/>
      <c r="B32" s="1506" t="s">
        <v>174</v>
      </c>
      <c r="C32" s="1506"/>
      <c r="D32" s="1506"/>
      <c r="E32" s="1507">
        <v>50.4</v>
      </c>
      <c r="F32" s="1507"/>
      <c r="G32" s="1507">
        <v>50.2</v>
      </c>
      <c r="H32" s="1507"/>
      <c r="I32" s="1507">
        <v>50.4</v>
      </c>
      <c r="J32" s="1507"/>
      <c r="K32" s="1507">
        <v>50</v>
      </c>
      <c r="L32" s="1507"/>
      <c r="M32" s="1508">
        <v>52.2</v>
      </c>
      <c r="N32" s="1508"/>
      <c r="O32" s="1242"/>
      <c r="P32" s="1212"/>
    </row>
    <row r="33" spans="1:18" ht="11.25" customHeight="1" x14ac:dyDescent="0.2">
      <c r="A33" s="1173"/>
      <c r="B33" s="1236"/>
      <c r="C33" s="703"/>
      <c r="D33" s="1166" t="s">
        <v>72</v>
      </c>
      <c r="E33" s="1486">
        <v>56.6</v>
      </c>
      <c r="F33" s="1486"/>
      <c r="G33" s="1486">
        <v>56</v>
      </c>
      <c r="H33" s="1486"/>
      <c r="I33" s="1486">
        <v>56.6</v>
      </c>
      <c r="J33" s="1486"/>
      <c r="K33" s="1486">
        <v>55.1</v>
      </c>
      <c r="L33" s="1486"/>
      <c r="M33" s="1488">
        <v>58.9</v>
      </c>
      <c r="N33" s="1488"/>
      <c r="O33" s="1233"/>
      <c r="P33" s="1173"/>
    </row>
    <row r="34" spans="1:18" ht="11.25" customHeight="1" x14ac:dyDescent="0.2">
      <c r="A34" s="1173"/>
      <c r="B34" s="1236"/>
      <c r="C34" s="703"/>
      <c r="D34" s="1166" t="s">
        <v>71</v>
      </c>
      <c r="E34" s="1486">
        <v>44.9</v>
      </c>
      <c r="F34" s="1486"/>
      <c r="G34" s="1486">
        <v>45.2</v>
      </c>
      <c r="H34" s="1486"/>
      <c r="I34" s="1486">
        <v>44.9</v>
      </c>
      <c r="J34" s="1486"/>
      <c r="K34" s="1486">
        <v>45.5</v>
      </c>
      <c r="L34" s="1486"/>
      <c r="M34" s="1488">
        <v>46.1</v>
      </c>
      <c r="N34" s="1488"/>
      <c r="O34" s="1233"/>
      <c r="P34" s="1173"/>
    </row>
    <row r="35" spans="1:18" ht="15.75" customHeight="1" x14ac:dyDescent="0.2">
      <c r="A35" s="1173"/>
      <c r="B35" s="1236"/>
      <c r="C35" s="1504" t="s">
        <v>175</v>
      </c>
      <c r="D35" s="1504"/>
      <c r="E35" s="1505">
        <v>0</v>
      </c>
      <c r="F35" s="1505"/>
      <c r="G35" s="1505">
        <v>0</v>
      </c>
      <c r="H35" s="1505"/>
      <c r="I35" s="1505">
        <v>0</v>
      </c>
      <c r="J35" s="1505"/>
      <c r="K35" s="1505">
        <v>0</v>
      </c>
      <c r="L35" s="1505"/>
      <c r="M35" s="1503">
        <v>0</v>
      </c>
      <c r="N35" s="1503"/>
      <c r="O35" s="1233"/>
      <c r="P35" s="1173"/>
    </row>
    <row r="36" spans="1:18" ht="11.25" customHeight="1" x14ac:dyDescent="0.2">
      <c r="A36" s="1173"/>
      <c r="B36" s="1236"/>
      <c r="C36" s="1500" t="s">
        <v>173</v>
      </c>
      <c r="D36" s="1500"/>
      <c r="E36" s="1501">
        <v>-5</v>
      </c>
      <c r="F36" s="1501"/>
      <c r="G36" s="1501">
        <v>-5.9000000000000057</v>
      </c>
      <c r="H36" s="1501"/>
      <c r="I36" s="1501">
        <v>-6.2000000000000028</v>
      </c>
      <c r="J36" s="1501"/>
      <c r="K36" s="1501">
        <v>-5.0999999999999943</v>
      </c>
      <c r="L36" s="1501"/>
      <c r="M36" s="1502">
        <v>-6.0999999999999943</v>
      </c>
      <c r="N36" s="1502"/>
      <c r="O36" s="1233"/>
      <c r="P36" s="1173"/>
    </row>
    <row r="37" spans="1:18" ht="11.25" customHeight="1" x14ac:dyDescent="0.2">
      <c r="A37" s="1173"/>
      <c r="B37" s="1236"/>
      <c r="C37" s="1500" t="s">
        <v>158</v>
      </c>
      <c r="D37" s="1500"/>
      <c r="E37" s="1501">
        <v>-2.0999999999999979</v>
      </c>
      <c r="F37" s="1501"/>
      <c r="G37" s="1501">
        <v>-2.3000000000000007</v>
      </c>
      <c r="H37" s="1501"/>
      <c r="I37" s="1501">
        <v>-3</v>
      </c>
      <c r="J37" s="1501"/>
      <c r="K37" s="1501">
        <v>-1.5999999999999979</v>
      </c>
      <c r="L37" s="1501"/>
      <c r="M37" s="1502">
        <v>-3.8000000000000007</v>
      </c>
      <c r="N37" s="1502"/>
      <c r="O37" s="1233"/>
      <c r="P37" s="1173"/>
    </row>
    <row r="38" spans="1:18" ht="11.25" customHeight="1" x14ac:dyDescent="0.2">
      <c r="A38" s="1173"/>
      <c r="B38" s="1236"/>
      <c r="C38" s="1500" t="s">
        <v>174</v>
      </c>
      <c r="D38" s="1500"/>
      <c r="E38" s="1501">
        <v>-11.700000000000003</v>
      </c>
      <c r="F38" s="1501"/>
      <c r="G38" s="1501">
        <v>-10.799999999999997</v>
      </c>
      <c r="H38" s="1501"/>
      <c r="I38" s="1501">
        <v>-11.700000000000003</v>
      </c>
      <c r="J38" s="1501"/>
      <c r="K38" s="1501">
        <v>-9.6000000000000014</v>
      </c>
      <c r="L38" s="1501"/>
      <c r="M38" s="1502">
        <v>-12.799999999999997</v>
      </c>
      <c r="N38" s="1502"/>
      <c r="O38" s="1233"/>
      <c r="P38" s="1173"/>
    </row>
    <row r="39" spans="1:18" ht="11.25" customHeight="1" thickBot="1" x14ac:dyDescent="0.25">
      <c r="A39" s="1173"/>
      <c r="B39" s="1236"/>
      <c r="C39" s="1166"/>
      <c r="D39" s="1166"/>
      <c r="E39" s="1243"/>
      <c r="F39" s="1243"/>
      <c r="G39" s="1243"/>
      <c r="H39" s="1243"/>
      <c r="I39" s="1243"/>
      <c r="J39" s="1243"/>
      <c r="K39" s="1243"/>
      <c r="L39" s="1243"/>
      <c r="M39" s="1244"/>
      <c r="N39" s="1244"/>
      <c r="O39" s="1233"/>
      <c r="P39" s="1173"/>
    </row>
    <row r="40" spans="1:18" s="1185" customFormat="1" ht="13.5" customHeight="1" thickBot="1" x14ac:dyDescent="0.25">
      <c r="A40" s="1180"/>
      <c r="B40" s="1207"/>
      <c r="C40" s="1182" t="s">
        <v>550</v>
      </c>
      <c r="D40" s="1183"/>
      <c r="E40" s="1183"/>
      <c r="F40" s="1183"/>
      <c r="G40" s="1183"/>
      <c r="H40" s="1183"/>
      <c r="I40" s="1183"/>
      <c r="J40" s="1183"/>
      <c r="K40" s="1183"/>
      <c r="L40" s="1183"/>
      <c r="M40" s="1183"/>
      <c r="N40" s="1184"/>
      <c r="O40" s="1233"/>
      <c r="P40" s="1180"/>
    </row>
    <row r="41" spans="1:18" s="1185" customFormat="1" ht="3.75" customHeight="1" x14ac:dyDescent="0.2">
      <c r="A41" s="1180"/>
      <c r="B41" s="1207"/>
      <c r="C41" s="1499" t="s">
        <v>161</v>
      </c>
      <c r="D41" s="1499"/>
      <c r="E41" s="1207"/>
      <c r="F41" s="1207"/>
      <c r="G41" s="1207"/>
      <c r="H41" s="1207"/>
      <c r="I41" s="1207"/>
      <c r="J41" s="1207"/>
      <c r="K41" s="1207"/>
      <c r="L41" s="1207"/>
      <c r="M41" s="1207"/>
      <c r="N41" s="1207"/>
      <c r="O41" s="1233"/>
      <c r="P41" s="1180"/>
    </row>
    <row r="42" spans="1:18" s="1240" customFormat="1" ht="12.75" customHeight="1" x14ac:dyDescent="0.2">
      <c r="A42" s="1237"/>
      <c r="B42" s="1198"/>
      <c r="C42" s="1499"/>
      <c r="D42" s="1499"/>
      <c r="E42" s="1188" t="s">
        <v>34</v>
      </c>
      <c r="F42" s="1189" t="s">
        <v>34</v>
      </c>
      <c r="G42" s="1188" t="s">
        <v>500</v>
      </c>
      <c r="H42" s="1189" t="s">
        <v>34</v>
      </c>
      <c r="I42" s="1190"/>
      <c r="J42" s="1189" t="s">
        <v>34</v>
      </c>
      <c r="K42" s="1191" t="s">
        <v>34</v>
      </c>
      <c r="L42" s="1192" t="s">
        <v>501</v>
      </c>
      <c r="M42" s="1192" t="s">
        <v>34</v>
      </c>
      <c r="N42" s="1193"/>
      <c r="O42" s="1239"/>
      <c r="P42" s="1237"/>
    </row>
    <row r="43" spans="1:18" x14ac:dyDescent="0.2">
      <c r="A43" s="1173"/>
      <c r="B43" s="1169"/>
      <c r="C43" s="1194"/>
      <c r="D43" s="1194"/>
      <c r="E43" s="1485" t="str">
        <f>+E7</f>
        <v>2.º trimestre</v>
      </c>
      <c r="F43" s="1485"/>
      <c r="G43" s="1485" t="str">
        <f>+G7</f>
        <v>3.º trimestre</v>
      </c>
      <c r="H43" s="1485"/>
      <c r="I43" s="1485" t="str">
        <f>+I7</f>
        <v>4.º trimestre</v>
      </c>
      <c r="J43" s="1485"/>
      <c r="K43" s="1485" t="str">
        <f>+K7</f>
        <v>1.º trimestre</v>
      </c>
      <c r="L43" s="1485"/>
      <c r="M43" s="1485" t="str">
        <f>+M7</f>
        <v>2.º trimestre</v>
      </c>
      <c r="N43" s="1485"/>
      <c r="O43" s="1233"/>
      <c r="P43" s="1173"/>
    </row>
    <row r="44" spans="1:18" ht="11.25" customHeight="1" x14ac:dyDescent="0.2">
      <c r="A44" s="1173"/>
      <c r="B44" s="1169"/>
      <c r="C44" s="1194"/>
      <c r="D44" s="1194"/>
      <c r="E44" s="712" t="s">
        <v>162</v>
      </c>
      <c r="F44" s="712" t="s">
        <v>107</v>
      </c>
      <c r="G44" s="712" t="s">
        <v>162</v>
      </c>
      <c r="H44" s="712" t="s">
        <v>107</v>
      </c>
      <c r="I44" s="713" t="s">
        <v>162</v>
      </c>
      <c r="J44" s="713" t="s">
        <v>107</v>
      </c>
      <c r="K44" s="713" t="s">
        <v>162</v>
      </c>
      <c r="L44" s="713" t="s">
        <v>107</v>
      </c>
      <c r="M44" s="713" t="s">
        <v>162</v>
      </c>
      <c r="N44" s="713" t="s">
        <v>107</v>
      </c>
      <c r="O44" s="1233"/>
      <c r="P44" s="1173"/>
    </row>
    <row r="45" spans="1:18" s="1197" customFormat="1" ht="15" customHeight="1" x14ac:dyDescent="0.2">
      <c r="A45" s="1195"/>
      <c r="B45" s="1245"/>
      <c r="C45" s="1482" t="s">
        <v>13</v>
      </c>
      <c r="D45" s="1482"/>
      <c r="E45" s="1246">
        <v>4580.8</v>
      </c>
      <c r="F45" s="1246">
        <f>+E45/E45*100</f>
        <v>100</v>
      </c>
      <c r="G45" s="1246">
        <v>4575.3</v>
      </c>
      <c r="H45" s="1246">
        <f>+G45/G45*100</f>
        <v>100</v>
      </c>
      <c r="I45" s="1246">
        <v>4561.5</v>
      </c>
      <c r="J45" s="1246">
        <f>+I45/I45*100</f>
        <v>100</v>
      </c>
      <c r="K45" s="1246">
        <v>4513.3</v>
      </c>
      <c r="L45" s="1246">
        <f>+K45/K45*100</f>
        <v>100</v>
      </c>
      <c r="M45" s="1246">
        <v>4602.5</v>
      </c>
      <c r="N45" s="1246">
        <f>+M45/M45*100</f>
        <v>100</v>
      </c>
      <c r="O45" s="1235"/>
      <c r="P45" s="1195"/>
      <c r="R45" s="1333"/>
    </row>
    <row r="46" spans="1:18" s="1240" customFormat="1" ht="11.25" customHeight="1" x14ac:dyDescent="0.2">
      <c r="A46" s="1237"/>
      <c r="B46" s="1198"/>
      <c r="C46" s="704"/>
      <c r="D46" s="1247" t="s">
        <v>158</v>
      </c>
      <c r="E46" s="1248">
        <v>246.5</v>
      </c>
      <c r="F46" s="1248">
        <f>+E46/E$45*100</f>
        <v>5.3811561299336352</v>
      </c>
      <c r="G46" s="1248">
        <v>266.10000000000002</v>
      </c>
      <c r="H46" s="1248">
        <f>+G46/G$45*100</f>
        <v>5.8160120647826368</v>
      </c>
      <c r="I46" s="1248">
        <v>251.2</v>
      </c>
      <c r="J46" s="1248">
        <f>+I46/I$45*100</f>
        <v>5.5069604296832182</v>
      </c>
      <c r="K46" s="1248">
        <v>252.4</v>
      </c>
      <c r="L46" s="1248">
        <f>+K46/K$45*100</f>
        <v>5.592360357166597</v>
      </c>
      <c r="M46" s="1248">
        <v>259.39999999999998</v>
      </c>
      <c r="N46" s="1248">
        <f>+M46/M$45*100</f>
        <v>5.6360673546985334</v>
      </c>
      <c r="O46" s="1239"/>
      <c r="P46" s="1237"/>
    </row>
    <row r="47" spans="1:18" s="1240" customFormat="1" ht="11.25" customHeight="1" x14ac:dyDescent="0.2">
      <c r="A47" s="1237"/>
      <c r="B47" s="1198"/>
      <c r="C47" s="704"/>
      <c r="D47" s="700" t="s">
        <v>551</v>
      </c>
      <c r="E47" s="1248">
        <v>924.3</v>
      </c>
      <c r="F47" s="1248">
        <f>+E47/E45*100</f>
        <v>20.177698218651763</v>
      </c>
      <c r="G47" s="1248">
        <v>917.8</v>
      </c>
      <c r="H47" s="1248">
        <f>+G47/G45*100</f>
        <v>20.059886783380325</v>
      </c>
      <c r="I47" s="1248">
        <v>924.9</v>
      </c>
      <c r="J47" s="1248">
        <f>+I47/I45*100</f>
        <v>20.276224926011182</v>
      </c>
      <c r="K47" s="1248">
        <v>893.3</v>
      </c>
      <c r="L47" s="1248">
        <f>+K47/K45*100</f>
        <v>19.792612943965608</v>
      </c>
      <c r="M47" s="1248">
        <v>941.9</v>
      </c>
      <c r="N47" s="1248">
        <f>+M47/M45*100</f>
        <v>20.464964693101575</v>
      </c>
      <c r="O47" s="1239"/>
      <c r="P47" s="1237"/>
    </row>
    <row r="48" spans="1:18" s="1240" customFormat="1" ht="12.75" customHeight="1" x14ac:dyDescent="0.2">
      <c r="A48" s="1237"/>
      <c r="B48" s="1249"/>
      <c r="C48" s="700" t="s">
        <v>189</v>
      </c>
      <c r="D48" s="706"/>
      <c r="E48" s="1248">
        <v>1579.8</v>
      </c>
      <c r="F48" s="1248">
        <f>E48/E$45*100</f>
        <v>34.48742577715683</v>
      </c>
      <c r="G48" s="1248">
        <v>1575.4</v>
      </c>
      <c r="H48" s="1248">
        <f>G48/G$45*100</f>
        <v>34.432714794658274</v>
      </c>
      <c r="I48" s="1248">
        <v>1576.3</v>
      </c>
      <c r="J48" s="1248">
        <f>I48/I$45*100</f>
        <v>34.556615148525708</v>
      </c>
      <c r="K48" s="1248">
        <v>1562.8</v>
      </c>
      <c r="L48" s="1248">
        <f>K48/K$45*100</f>
        <v>34.62654820198081</v>
      </c>
      <c r="M48" s="1248">
        <v>1596.5</v>
      </c>
      <c r="N48" s="1248">
        <f>M48/M$45*100</f>
        <v>34.687669744703967</v>
      </c>
      <c r="O48" s="1239"/>
      <c r="P48" s="1237"/>
      <c r="R48" s="1334"/>
    </row>
    <row r="49" spans="1:18" s="1240" customFormat="1" ht="10.5" customHeight="1" x14ac:dyDescent="0.2">
      <c r="A49" s="1237"/>
      <c r="B49" s="1198"/>
      <c r="C49" s="703"/>
      <c r="D49" s="1166" t="s">
        <v>158</v>
      </c>
      <c r="E49" s="1250">
        <v>91.4</v>
      </c>
      <c r="F49" s="1250">
        <f>E49/E48*100</f>
        <v>5.7855424737308523</v>
      </c>
      <c r="G49" s="1250">
        <v>102.6</v>
      </c>
      <c r="H49" s="1250">
        <f>G49/G48*100</f>
        <v>6.512631712580931</v>
      </c>
      <c r="I49" s="1250">
        <v>99.2</v>
      </c>
      <c r="J49" s="1250">
        <f>I49/I48*100</f>
        <v>6.2932182960096439</v>
      </c>
      <c r="K49" s="1250">
        <v>102.3</v>
      </c>
      <c r="L49" s="1250">
        <f>K49/K48*100</f>
        <v>6.5459431789096492</v>
      </c>
      <c r="M49" s="1250">
        <v>101.7</v>
      </c>
      <c r="N49" s="1250">
        <f>M49/M48*100</f>
        <v>6.3701847792045099</v>
      </c>
      <c r="O49" s="1239"/>
      <c r="P49" s="1237"/>
    </row>
    <row r="50" spans="1:18" s="1240" customFormat="1" ht="10.5" customHeight="1" x14ac:dyDescent="0.2">
      <c r="A50" s="1237"/>
      <c r="B50" s="1198"/>
      <c r="C50" s="703"/>
      <c r="D50" s="1166" t="s">
        <v>551</v>
      </c>
      <c r="E50" s="1250">
        <v>286</v>
      </c>
      <c r="F50" s="1250">
        <f>+E50/E48*100</f>
        <v>18.103557412330677</v>
      </c>
      <c r="G50" s="1250">
        <v>284.10000000000002</v>
      </c>
      <c r="H50" s="1250">
        <f>+G50/G48*100</f>
        <v>18.03351529770217</v>
      </c>
      <c r="I50" s="1250">
        <v>288.60000000000002</v>
      </c>
      <c r="J50" s="1250">
        <f>+I50/I48*100</f>
        <v>18.30869758294741</v>
      </c>
      <c r="K50" s="1250">
        <v>278.3</v>
      </c>
      <c r="L50" s="1250">
        <f>+K50/K48*100</f>
        <v>17.807780906066036</v>
      </c>
      <c r="M50" s="1250">
        <v>298.8</v>
      </c>
      <c r="N50" s="1250">
        <f>+M50/M48*100</f>
        <v>18.715941121202633</v>
      </c>
      <c r="O50" s="1239"/>
      <c r="P50" s="1237"/>
    </row>
    <row r="51" spans="1:18" s="1240" customFormat="1" ht="12.75" customHeight="1" x14ac:dyDescent="0.2">
      <c r="A51" s="1237"/>
      <c r="B51" s="1198"/>
      <c r="C51" s="700" t="s">
        <v>190</v>
      </c>
      <c r="D51" s="706"/>
      <c r="E51" s="1248">
        <v>1068.5</v>
      </c>
      <c r="F51" s="1248">
        <f>E51/E$45*100</f>
        <v>23.325619979042962</v>
      </c>
      <c r="G51" s="1248">
        <v>1067.4000000000001</v>
      </c>
      <c r="H51" s="1248">
        <f>G51/G$45*100</f>
        <v>23.329617729984918</v>
      </c>
      <c r="I51" s="1248">
        <v>1051.8</v>
      </c>
      <c r="J51" s="1248">
        <f>I51/I$45*100</f>
        <v>23.058204537980924</v>
      </c>
      <c r="K51" s="1248">
        <v>1029.8</v>
      </c>
      <c r="L51" s="1248">
        <f>K51/K$45*100</f>
        <v>22.81700751113376</v>
      </c>
      <c r="M51" s="1248">
        <v>1045.4000000000001</v>
      </c>
      <c r="N51" s="1248">
        <f>M51/M$45*100</f>
        <v>22.713742531233027</v>
      </c>
      <c r="O51" s="1239"/>
      <c r="P51" s="1237"/>
      <c r="R51" s="1334"/>
    </row>
    <row r="52" spans="1:18" s="1240" customFormat="1" ht="10.5" customHeight="1" x14ac:dyDescent="0.2">
      <c r="A52" s="1237"/>
      <c r="B52" s="1198"/>
      <c r="C52" s="703"/>
      <c r="D52" s="1166" t="s">
        <v>158</v>
      </c>
      <c r="E52" s="1250">
        <v>52.9</v>
      </c>
      <c r="F52" s="1250">
        <f>E52/E51*100</f>
        <v>4.9508656995788485</v>
      </c>
      <c r="G52" s="1250">
        <v>59.7</v>
      </c>
      <c r="H52" s="1250">
        <f>G52/G51*100</f>
        <v>5.5930297920179877</v>
      </c>
      <c r="I52" s="1250">
        <v>52.3</v>
      </c>
      <c r="J52" s="1250">
        <f>I52/I51*100</f>
        <v>4.9724282182924506</v>
      </c>
      <c r="K52" s="1250">
        <v>55.1</v>
      </c>
      <c r="L52" s="1250">
        <f>K52/K51*100</f>
        <v>5.3505535055350562</v>
      </c>
      <c r="M52" s="1250">
        <v>51.7</v>
      </c>
      <c r="N52" s="1250">
        <f>M52/M51*100</f>
        <v>4.9454754161086658</v>
      </c>
      <c r="O52" s="1239"/>
      <c r="P52" s="1237"/>
    </row>
    <row r="53" spans="1:18" s="1240" customFormat="1" ht="10.5" customHeight="1" x14ac:dyDescent="0.2">
      <c r="A53" s="1237"/>
      <c r="B53" s="1198"/>
      <c r="C53" s="703"/>
      <c r="D53" s="1166" t="s">
        <v>551</v>
      </c>
      <c r="E53" s="1250">
        <v>265.89999999999998</v>
      </c>
      <c r="F53" s="1250">
        <f>+E53/E51*100</f>
        <v>24.885353299017314</v>
      </c>
      <c r="G53" s="1250">
        <v>262.10000000000002</v>
      </c>
      <c r="H53" s="1250">
        <f>+G53/G51*100</f>
        <v>24.55499344200862</v>
      </c>
      <c r="I53" s="1250">
        <v>261.5</v>
      </c>
      <c r="J53" s="1250">
        <f>+I53/I51*100</f>
        <v>24.862141091462256</v>
      </c>
      <c r="K53" s="1250">
        <v>238.1</v>
      </c>
      <c r="L53" s="1250">
        <f>+K53/K51*100</f>
        <v>23.120994367838417</v>
      </c>
      <c r="M53" s="1250">
        <v>256.8</v>
      </c>
      <c r="N53" s="1250">
        <f>+M53/M51*100</f>
        <v>24.564759900516549</v>
      </c>
      <c r="O53" s="1239"/>
      <c r="P53" s="1237"/>
    </row>
    <row r="54" spans="1:18" s="1240" customFormat="1" ht="12.75" customHeight="1" x14ac:dyDescent="0.2">
      <c r="A54" s="1237"/>
      <c r="B54" s="1198"/>
      <c r="C54" s="700" t="s">
        <v>59</v>
      </c>
      <c r="D54" s="706"/>
      <c r="E54" s="1248">
        <v>1203.7</v>
      </c>
      <c r="F54" s="1248">
        <f>E54/E$45*100</f>
        <v>26.277069507509605</v>
      </c>
      <c r="G54" s="1248">
        <v>1203</v>
      </c>
      <c r="H54" s="1248">
        <f>G54/G$45*100</f>
        <v>26.293357812602451</v>
      </c>
      <c r="I54" s="1248">
        <v>1224.4000000000001</v>
      </c>
      <c r="J54" s="1248">
        <f>I54/I$45*100</f>
        <v>26.842047572070594</v>
      </c>
      <c r="K54" s="1248">
        <v>1211.5999999999999</v>
      </c>
      <c r="L54" s="1248">
        <f>K54/K$45*100</f>
        <v>26.845102253340126</v>
      </c>
      <c r="M54" s="1248">
        <v>1234.4000000000001</v>
      </c>
      <c r="N54" s="1248">
        <f>M54/M$45*100</f>
        <v>26.820206409560022</v>
      </c>
      <c r="O54" s="1239"/>
      <c r="P54" s="1237"/>
      <c r="R54" s="1334"/>
    </row>
    <row r="55" spans="1:18" s="1240" customFormat="1" ht="10.5" customHeight="1" x14ac:dyDescent="0.2">
      <c r="A55" s="1237"/>
      <c r="B55" s="1198"/>
      <c r="C55" s="703"/>
      <c r="D55" s="1166" t="s">
        <v>158</v>
      </c>
      <c r="E55" s="1250">
        <v>61.6</v>
      </c>
      <c r="F55" s="1250">
        <f>E55/E54*100</f>
        <v>5.1175542078591016</v>
      </c>
      <c r="G55" s="1250">
        <v>59</v>
      </c>
      <c r="H55" s="1250">
        <f>G55/G54*100</f>
        <v>4.9044056525353286</v>
      </c>
      <c r="I55" s="1250">
        <v>65.2</v>
      </c>
      <c r="J55" s="1250">
        <f>I55/I54*100</f>
        <v>5.3250571708591963</v>
      </c>
      <c r="K55" s="1250">
        <v>59.7</v>
      </c>
      <c r="L55" s="1250">
        <f>K55/K54*100</f>
        <v>4.9273687685704859</v>
      </c>
      <c r="M55" s="1250">
        <v>67.599999999999994</v>
      </c>
      <c r="N55" s="1250">
        <f>M55/M54*100</f>
        <v>5.4763447828904726</v>
      </c>
      <c r="O55" s="1239"/>
      <c r="P55" s="1237"/>
    </row>
    <row r="56" spans="1:18" s="1240" customFormat="1" ht="10.5" customHeight="1" x14ac:dyDescent="0.2">
      <c r="A56" s="1237"/>
      <c r="B56" s="1198"/>
      <c r="C56" s="703"/>
      <c r="D56" s="1166" t="s">
        <v>551</v>
      </c>
      <c r="E56" s="1250">
        <v>224.4</v>
      </c>
      <c r="F56" s="1250">
        <f>+E56/E54*100</f>
        <v>18.642518900058153</v>
      </c>
      <c r="G56" s="1250">
        <v>228.1</v>
      </c>
      <c r="H56" s="1250">
        <f>+G56/G54*100</f>
        <v>18.960931005818786</v>
      </c>
      <c r="I56" s="1250">
        <v>232.4</v>
      </c>
      <c r="J56" s="1250">
        <f>+I56/I54*100</f>
        <v>18.980725253185231</v>
      </c>
      <c r="K56" s="1250">
        <v>231.5</v>
      </c>
      <c r="L56" s="1250">
        <f>+K56/K54*100</f>
        <v>19.106965995378015</v>
      </c>
      <c r="M56" s="1250">
        <v>235</v>
      </c>
      <c r="N56" s="1250">
        <f>+M56/M54*100</f>
        <v>19.037589112119246</v>
      </c>
      <c r="O56" s="1239"/>
      <c r="P56" s="1237"/>
    </row>
    <row r="57" spans="1:18" s="1240" customFormat="1" ht="12.75" customHeight="1" x14ac:dyDescent="0.2">
      <c r="A57" s="1237"/>
      <c r="B57" s="1198"/>
      <c r="C57" s="700" t="s">
        <v>192</v>
      </c>
      <c r="D57" s="706"/>
      <c r="E57" s="1248">
        <v>307.7</v>
      </c>
      <c r="F57" s="1248">
        <f>E57/E$45*100</f>
        <v>6.7171673070206079</v>
      </c>
      <c r="G57" s="1248">
        <v>305.89999999999998</v>
      </c>
      <c r="H57" s="1248">
        <f>G57/G$45*100</f>
        <v>6.6859003781172808</v>
      </c>
      <c r="I57" s="1248">
        <v>301</v>
      </c>
      <c r="J57" s="1248">
        <f>I57/I$45*100</f>
        <v>6.5987065658226456</v>
      </c>
      <c r="K57" s="1248">
        <v>298.2</v>
      </c>
      <c r="L57" s="1248">
        <f>K57/K$45*100</f>
        <v>6.6071389005827221</v>
      </c>
      <c r="M57" s="1248">
        <v>296.10000000000002</v>
      </c>
      <c r="N57" s="1248">
        <f>M57/M$45*100</f>
        <v>6.4334600760456269</v>
      </c>
      <c r="O57" s="1239"/>
      <c r="P57" s="1237"/>
      <c r="R57" s="1334"/>
    </row>
    <row r="58" spans="1:18" s="1240" customFormat="1" ht="10.5" customHeight="1" x14ac:dyDescent="0.2">
      <c r="A58" s="1237"/>
      <c r="B58" s="1198"/>
      <c r="C58" s="703"/>
      <c r="D58" s="1166" t="s">
        <v>158</v>
      </c>
      <c r="E58" s="1250">
        <v>14.1</v>
      </c>
      <c r="F58" s="1250">
        <f>E58/E57*100</f>
        <v>4.582385440363991</v>
      </c>
      <c r="G58" s="1250">
        <v>15</v>
      </c>
      <c r="H58" s="1250">
        <f>G58/G57*100</f>
        <v>4.9035632559660023</v>
      </c>
      <c r="I58" s="1250">
        <v>12.2</v>
      </c>
      <c r="J58" s="1250">
        <f>I58/I57*100</f>
        <v>4.0531561461794023</v>
      </c>
      <c r="K58" s="1250">
        <v>13.8</v>
      </c>
      <c r="L58" s="1250">
        <f>K58/K57*100</f>
        <v>4.6277665995975861</v>
      </c>
      <c r="M58" s="1250">
        <v>13.2</v>
      </c>
      <c r="N58" s="1250">
        <f>M58/M57*100</f>
        <v>4.4579533941236065</v>
      </c>
      <c r="O58" s="1239"/>
      <c r="P58" s="1237"/>
    </row>
    <row r="59" spans="1:18" s="1240" customFormat="1" ht="10.5" customHeight="1" x14ac:dyDescent="0.2">
      <c r="A59" s="1237"/>
      <c r="B59" s="1198"/>
      <c r="C59" s="703"/>
      <c r="D59" s="1166" t="s">
        <v>551</v>
      </c>
      <c r="E59" s="1250">
        <v>68.5</v>
      </c>
      <c r="F59" s="1250">
        <f>+E59/E57*100</f>
        <v>22.261943451413714</v>
      </c>
      <c r="G59" s="1250">
        <v>65.099999999999994</v>
      </c>
      <c r="H59" s="1250">
        <f>+G59/G57*100</f>
        <v>21.28146453089245</v>
      </c>
      <c r="I59" s="1250">
        <v>65.3</v>
      </c>
      <c r="J59" s="1250">
        <f>+I59/I57*100</f>
        <v>21.694352159468437</v>
      </c>
      <c r="K59" s="1250">
        <v>64.8</v>
      </c>
      <c r="L59" s="1250">
        <f>+K59/K57*100</f>
        <v>21.730382293762577</v>
      </c>
      <c r="M59" s="1250">
        <v>66.3</v>
      </c>
      <c r="N59" s="1250">
        <f>+M59/M57*100</f>
        <v>22.391084093211749</v>
      </c>
      <c r="O59" s="1239"/>
      <c r="P59" s="1237"/>
    </row>
    <row r="60" spans="1:18" s="1240" customFormat="1" ht="12.75" customHeight="1" x14ac:dyDescent="0.2">
      <c r="A60" s="1237"/>
      <c r="B60" s="1198"/>
      <c r="C60" s="700" t="s">
        <v>193</v>
      </c>
      <c r="D60" s="706"/>
      <c r="E60" s="1248">
        <v>199.7</v>
      </c>
      <c r="F60" s="1248">
        <f>E60/E$45*100</f>
        <v>4.3595005239259512</v>
      </c>
      <c r="G60" s="1248">
        <v>202.4</v>
      </c>
      <c r="H60" s="1248">
        <f>G60/G$45*100</f>
        <v>4.4237536336415095</v>
      </c>
      <c r="I60" s="1248">
        <v>190.5</v>
      </c>
      <c r="J60" s="1248">
        <f>I60/I$45*100</f>
        <v>4.1762578099309433</v>
      </c>
      <c r="K60" s="1248">
        <v>192.1</v>
      </c>
      <c r="L60" s="1248">
        <f>K60/K$45*100</f>
        <v>4.2563091307912169</v>
      </c>
      <c r="M60" s="1248">
        <v>207.5</v>
      </c>
      <c r="N60" s="1248">
        <f>M60/M$45*100</f>
        <v>4.5084193373166759</v>
      </c>
      <c r="O60" s="1239"/>
      <c r="P60" s="1237"/>
      <c r="R60" s="1334"/>
    </row>
    <row r="61" spans="1:18" s="1240" customFormat="1" ht="10.5" customHeight="1" x14ac:dyDescent="0.2">
      <c r="A61" s="1237"/>
      <c r="B61" s="1198"/>
      <c r="C61" s="703"/>
      <c r="D61" s="1166" t="s">
        <v>158</v>
      </c>
      <c r="E61" s="1250">
        <v>13.4</v>
      </c>
      <c r="F61" s="1250">
        <f>E61/E60*100</f>
        <v>6.7100650976464697</v>
      </c>
      <c r="G61" s="1250">
        <v>15.6</v>
      </c>
      <c r="H61" s="1250">
        <f>G61/G60*100</f>
        <v>7.7075098814229248</v>
      </c>
      <c r="I61" s="1250">
        <v>9.6999999999999993</v>
      </c>
      <c r="J61" s="1250">
        <f>I61/I60*100</f>
        <v>5.091863517060367</v>
      </c>
      <c r="K61" s="1250">
        <v>9.6</v>
      </c>
      <c r="L61" s="1250">
        <f>K61/K60*100</f>
        <v>4.9973971889640811</v>
      </c>
      <c r="M61" s="1250">
        <v>12.3</v>
      </c>
      <c r="N61" s="1250">
        <f>M61/M60*100</f>
        <v>5.9277108433734949</v>
      </c>
      <c r="O61" s="1239"/>
      <c r="P61" s="1237"/>
    </row>
    <row r="62" spans="1:18" s="1240" customFormat="1" ht="10.5" customHeight="1" x14ac:dyDescent="0.2">
      <c r="A62" s="1237"/>
      <c r="B62" s="1198"/>
      <c r="C62" s="703"/>
      <c r="D62" s="1166" t="s">
        <v>551</v>
      </c>
      <c r="E62" s="1250">
        <v>39.4</v>
      </c>
      <c r="F62" s="1250">
        <f>+E62/E60*100</f>
        <v>19.729594391587383</v>
      </c>
      <c r="G62" s="1250">
        <v>39.200000000000003</v>
      </c>
      <c r="H62" s="1250">
        <f>+G62/G60*100</f>
        <v>19.367588932806328</v>
      </c>
      <c r="I62" s="1250">
        <v>39.700000000000003</v>
      </c>
      <c r="J62" s="1250">
        <f>+I62/I60*100</f>
        <v>20.83989501312336</v>
      </c>
      <c r="K62" s="1250">
        <v>40.5</v>
      </c>
      <c r="L62" s="1250">
        <f>+K62/K60*100</f>
        <v>21.082769390942218</v>
      </c>
      <c r="M62" s="1250">
        <v>43.8</v>
      </c>
      <c r="N62" s="1250">
        <f>+M62/M60*100</f>
        <v>21.108433734939759</v>
      </c>
      <c r="O62" s="1239"/>
      <c r="P62" s="1237"/>
    </row>
    <row r="63" spans="1:18" s="1240" customFormat="1" ht="12.75" customHeight="1" x14ac:dyDescent="0.2">
      <c r="A63" s="1237"/>
      <c r="B63" s="1198"/>
      <c r="C63" s="700" t="s">
        <v>131</v>
      </c>
      <c r="D63" s="706"/>
      <c r="E63" s="1248">
        <v>108</v>
      </c>
      <c r="F63" s="1248">
        <f>E63/E$45*100</f>
        <v>2.3576667830946558</v>
      </c>
      <c r="G63" s="1248">
        <v>108.3</v>
      </c>
      <c r="H63" s="1248">
        <f>G63/G$45*100</f>
        <v>2.3670578978427641</v>
      </c>
      <c r="I63" s="1248">
        <v>106</v>
      </c>
      <c r="J63" s="1248">
        <f>I63/I$45*100</f>
        <v>2.3237969966019949</v>
      </c>
      <c r="K63" s="1248">
        <v>105.6</v>
      </c>
      <c r="L63" s="1248">
        <f>K63/K$45*100</f>
        <v>2.3397514014135994</v>
      </c>
      <c r="M63" s="1248">
        <v>107.6</v>
      </c>
      <c r="N63" s="1248">
        <f>M63/M$45*100</f>
        <v>2.337859858772406</v>
      </c>
      <c r="O63" s="1239"/>
      <c r="P63" s="1237"/>
      <c r="R63" s="1334"/>
    </row>
    <row r="64" spans="1:18" s="1240" customFormat="1" ht="10.5" customHeight="1" x14ac:dyDescent="0.2">
      <c r="A64" s="1237"/>
      <c r="B64" s="1198"/>
      <c r="C64" s="703"/>
      <c r="D64" s="1166" t="s">
        <v>158</v>
      </c>
      <c r="E64" s="1250">
        <v>7.9</v>
      </c>
      <c r="F64" s="1250">
        <f>E64/E63*100</f>
        <v>7.3148148148148158</v>
      </c>
      <c r="G64" s="1250">
        <v>8.3000000000000007</v>
      </c>
      <c r="H64" s="1250">
        <f>G64/G63*100</f>
        <v>7.6638965835641741</v>
      </c>
      <c r="I64" s="1250">
        <v>6.5</v>
      </c>
      <c r="J64" s="1250">
        <f>I64/I63*100</f>
        <v>6.132075471698113</v>
      </c>
      <c r="K64" s="1250">
        <v>6.3</v>
      </c>
      <c r="L64" s="1250">
        <f>K64/K63*100</f>
        <v>5.9659090909090908</v>
      </c>
      <c r="M64" s="1250">
        <v>7.3</v>
      </c>
      <c r="N64" s="1250">
        <f>M64/M63*100</f>
        <v>6.7843866171003713</v>
      </c>
      <c r="O64" s="1239"/>
      <c r="P64" s="1237"/>
    </row>
    <row r="65" spans="1:18" s="1240" customFormat="1" ht="10.5" customHeight="1" x14ac:dyDescent="0.2">
      <c r="A65" s="1237"/>
      <c r="B65" s="1198"/>
      <c r="C65" s="703"/>
      <c r="D65" s="1166" t="s">
        <v>551</v>
      </c>
      <c r="E65" s="1250">
        <v>17.600000000000001</v>
      </c>
      <c r="F65" s="1250">
        <f>+E65/E63*100</f>
        <v>16.296296296296298</v>
      </c>
      <c r="G65" s="1250">
        <v>16.7</v>
      </c>
      <c r="H65" s="1250">
        <f>+G65/G63*100</f>
        <v>15.420129270544782</v>
      </c>
      <c r="I65" s="1250">
        <v>15.9</v>
      </c>
      <c r="J65" s="1250">
        <f>+I65/I63*100</f>
        <v>15</v>
      </c>
      <c r="K65" s="1250">
        <v>16.600000000000001</v>
      </c>
      <c r="L65" s="1250">
        <f>+K65/K63*100</f>
        <v>15.719696969696972</v>
      </c>
      <c r="M65" s="1250">
        <v>17.100000000000001</v>
      </c>
      <c r="N65" s="1250">
        <f>+M65/M63*100</f>
        <v>15.892193308550187</v>
      </c>
      <c r="O65" s="1239"/>
      <c r="P65" s="1237"/>
    </row>
    <row r="66" spans="1:18" s="1240" customFormat="1" ht="12.75" customHeight="1" x14ac:dyDescent="0.2">
      <c r="A66" s="1237"/>
      <c r="B66" s="1198"/>
      <c r="C66" s="700" t="s">
        <v>132</v>
      </c>
      <c r="D66" s="706"/>
      <c r="E66" s="1248">
        <v>113.3</v>
      </c>
      <c r="F66" s="1248">
        <f>E66/E$45*100</f>
        <v>2.4733670974502271</v>
      </c>
      <c r="G66" s="1248">
        <v>112.8</v>
      </c>
      <c r="H66" s="1248">
        <f>G66/G$45*100</f>
        <v>2.4654121041243195</v>
      </c>
      <c r="I66" s="1248">
        <v>111.5</v>
      </c>
      <c r="J66" s="1248">
        <f>I66/I$45*100</f>
        <v>2.4443713690671927</v>
      </c>
      <c r="K66" s="1248">
        <v>113.1</v>
      </c>
      <c r="L66" s="1248">
        <f>K66/K$45*100</f>
        <v>2.5059269270821791</v>
      </c>
      <c r="M66" s="1248">
        <v>115</v>
      </c>
      <c r="N66" s="1248">
        <f>M66/M$45*100</f>
        <v>2.498642042368278</v>
      </c>
      <c r="O66" s="1239"/>
      <c r="P66" s="1237"/>
      <c r="R66" s="1334"/>
    </row>
    <row r="67" spans="1:18" s="1240" customFormat="1" ht="10.5" customHeight="1" x14ac:dyDescent="0.2">
      <c r="A67" s="1237"/>
      <c r="B67" s="1198"/>
      <c r="C67" s="703"/>
      <c r="D67" s="1166" t="s">
        <v>158</v>
      </c>
      <c r="E67" s="1250">
        <v>5.2</v>
      </c>
      <c r="F67" s="1250">
        <f>E67/E66*100</f>
        <v>4.5895851721094445</v>
      </c>
      <c r="G67" s="1250">
        <v>6</v>
      </c>
      <c r="H67" s="1250">
        <f>G67/G66*100</f>
        <v>5.3191489361702127</v>
      </c>
      <c r="I67" s="1250">
        <v>6.1</v>
      </c>
      <c r="J67" s="1250">
        <f>I67/I66*100</f>
        <v>5.4708520179372195</v>
      </c>
      <c r="K67" s="1250">
        <v>5.6</v>
      </c>
      <c r="L67" s="1250">
        <f>K67/K66*100</f>
        <v>4.9513704686118478</v>
      </c>
      <c r="M67" s="1250">
        <v>5.5</v>
      </c>
      <c r="N67" s="1250">
        <f>M67/M66*100</f>
        <v>4.7826086956521738</v>
      </c>
      <c r="O67" s="1239"/>
      <c r="P67" s="1237"/>
    </row>
    <row r="68" spans="1:18" s="1240" customFormat="1" ht="10.5" customHeight="1" x14ac:dyDescent="0.2">
      <c r="A68" s="1237"/>
      <c r="B68" s="1198"/>
      <c r="C68" s="703"/>
      <c r="D68" s="1166" t="s">
        <v>551</v>
      </c>
      <c r="E68" s="1250">
        <v>22.5</v>
      </c>
      <c r="F68" s="1250">
        <f>+E68/E66*100</f>
        <v>19.858781994704326</v>
      </c>
      <c r="G68" s="1250">
        <v>22.4</v>
      </c>
      <c r="H68" s="1250">
        <f>+G68/G66*100</f>
        <v>19.858156028368793</v>
      </c>
      <c r="I68" s="1250">
        <v>21.5</v>
      </c>
      <c r="J68" s="1250">
        <f>+I68/I66*100</f>
        <v>19.282511210762333</v>
      </c>
      <c r="K68" s="1250">
        <v>23.6</v>
      </c>
      <c r="L68" s="1250">
        <f>+K68/K66*100</f>
        <v>20.866489832007076</v>
      </c>
      <c r="M68" s="1250">
        <v>24.1</v>
      </c>
      <c r="N68" s="1250">
        <f>+M68/M66*100</f>
        <v>20.956521739130434</v>
      </c>
      <c r="O68" s="1239"/>
      <c r="P68" s="1237"/>
    </row>
    <row r="69" spans="1:18" s="781" customFormat="1" ht="12" customHeight="1" x14ac:dyDescent="0.2">
      <c r="A69" s="813"/>
      <c r="B69" s="813"/>
      <c r="C69" s="814" t="s">
        <v>426</v>
      </c>
      <c r="D69" s="815"/>
      <c r="E69" s="816"/>
      <c r="F69" s="1218"/>
      <c r="G69" s="816"/>
      <c r="H69" s="1218"/>
      <c r="I69" s="816"/>
      <c r="J69" s="1218"/>
      <c r="K69" s="816"/>
      <c r="L69" s="1218"/>
      <c r="M69" s="816"/>
      <c r="N69" s="1218"/>
      <c r="O69" s="1239"/>
      <c r="P69" s="808"/>
    </row>
    <row r="70" spans="1:18" ht="13.5" customHeight="1" x14ac:dyDescent="0.2">
      <c r="A70" s="1173"/>
      <c r="B70" s="1169"/>
      <c r="C70" s="1220" t="s">
        <v>408</v>
      </c>
      <c r="D70" s="1178"/>
      <c r="E70" s="1221" t="s">
        <v>88</v>
      </c>
      <c r="F70" s="903"/>
      <c r="G70" s="1222"/>
      <c r="H70" s="1222"/>
      <c r="I70" s="1243"/>
      <c r="J70" s="1251"/>
      <c r="K70" s="1252"/>
      <c r="L70" s="1243"/>
      <c r="M70" s="1253"/>
      <c r="N70" s="1253"/>
      <c r="O70" s="1233"/>
      <c r="P70" s="1173"/>
    </row>
    <row r="71" spans="1:18" s="1215" customFormat="1" ht="13.5" customHeight="1" x14ac:dyDescent="0.2">
      <c r="A71" s="1212"/>
      <c r="B71" s="1254"/>
      <c r="C71" s="1254"/>
      <c r="D71" s="1254"/>
      <c r="E71" s="1169"/>
      <c r="F71" s="1169"/>
      <c r="G71" s="1169"/>
      <c r="H71" s="1169"/>
      <c r="I71" s="1169"/>
      <c r="J71" s="1169"/>
      <c r="K71" s="1498">
        <v>42644</v>
      </c>
      <c r="L71" s="1498"/>
      <c r="M71" s="1498"/>
      <c r="N71" s="1498"/>
      <c r="O71" s="1255">
        <v>7</v>
      </c>
      <c r="P71" s="1173"/>
    </row>
  </sheetData>
  <mergeCells count="179">
    <mergeCell ref="C8:D8"/>
    <mergeCell ref="E8:F8"/>
    <mergeCell ref="G8:H8"/>
    <mergeCell ref="I8:J8"/>
    <mergeCell ref="K8:L8"/>
    <mergeCell ref="M8:N8"/>
    <mergeCell ref="C1:D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E34:F34"/>
    <mergeCell ref="G34:H34"/>
    <mergeCell ref="I34:J34"/>
    <mergeCell ref="K34:L34"/>
    <mergeCell ref="M34:N34"/>
    <mergeCell ref="C35:D35"/>
    <mergeCell ref="E35:F35"/>
    <mergeCell ref="G35:H35"/>
    <mergeCell ref="I35:J35"/>
    <mergeCell ref="K35:L35"/>
    <mergeCell ref="C37:D37"/>
    <mergeCell ref="E37:F37"/>
    <mergeCell ref="G37:H37"/>
    <mergeCell ref="I37:J37"/>
    <mergeCell ref="K37:L37"/>
    <mergeCell ref="M37:N37"/>
    <mergeCell ref="M35:N35"/>
    <mergeCell ref="C36:D36"/>
    <mergeCell ref="E36:F36"/>
    <mergeCell ref="G36:H36"/>
    <mergeCell ref="I36:J36"/>
    <mergeCell ref="K36:L36"/>
    <mergeCell ref="M36:N36"/>
    <mergeCell ref="C45:D45"/>
    <mergeCell ref="K71:N71"/>
    <mergeCell ref="C41:D42"/>
    <mergeCell ref="E43:F43"/>
    <mergeCell ref="G43:H43"/>
    <mergeCell ref="I43:J43"/>
    <mergeCell ref="K43:L43"/>
    <mergeCell ref="M43:N43"/>
    <mergeCell ref="C38:D38"/>
    <mergeCell ref="E38:F38"/>
    <mergeCell ref="G38:H38"/>
    <mergeCell ref="I38:J38"/>
    <mergeCell ref="K38:L38"/>
    <mergeCell ref="M38:N38"/>
  </mergeCells>
  <conditionalFormatting sqref="E7:N7 E43:N43">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7"/>
  <sheetViews>
    <sheetView showRuler="0" zoomScaleNormal="100" workbookViewId="0"/>
  </sheetViews>
  <sheetFormatPr defaultRowHeight="12.75" x14ac:dyDescent="0.2"/>
  <cols>
    <col min="1" max="1" width="1" style="1174" customWidth="1"/>
    <col min="2" max="2" width="2.5703125" style="1174" customWidth="1"/>
    <col min="3" max="3" width="1" style="1174" customWidth="1"/>
    <col min="4" max="4" width="32.42578125" style="1174" customWidth="1"/>
    <col min="5" max="5" width="7.42578125" style="1174" customWidth="1"/>
    <col min="6" max="6" width="5.140625" style="1174" customWidth="1"/>
    <col min="7" max="7" width="7.42578125" style="1174" customWidth="1"/>
    <col min="8" max="8" width="5.140625" style="1174" customWidth="1"/>
    <col min="9" max="9" width="7.42578125" style="1174" customWidth="1"/>
    <col min="10" max="10" width="5.140625" style="1174" customWidth="1"/>
    <col min="11" max="11" width="7.42578125" style="1174" customWidth="1"/>
    <col min="12" max="12" width="5.140625" style="1174" customWidth="1"/>
    <col min="13" max="13" width="7.42578125" style="1174" customWidth="1"/>
    <col min="14" max="14" width="5.140625" style="1174" customWidth="1"/>
    <col min="15" max="15" width="2.5703125" style="1174" customWidth="1"/>
    <col min="16" max="16" width="1" style="1174" customWidth="1"/>
    <col min="17" max="16384" width="9.140625" style="1174"/>
  </cols>
  <sheetData>
    <row r="1" spans="1:16" ht="13.5" customHeight="1" x14ac:dyDescent="0.2">
      <c r="A1" s="1173"/>
      <c r="B1" s="1256"/>
      <c r="C1" s="1256"/>
      <c r="D1" s="1256"/>
      <c r="E1" s="1169"/>
      <c r="F1" s="1169"/>
      <c r="G1" s="1169"/>
      <c r="H1" s="1169"/>
      <c r="I1" s="1527" t="s">
        <v>323</v>
      </c>
      <c r="J1" s="1527"/>
      <c r="K1" s="1527"/>
      <c r="L1" s="1527"/>
      <c r="M1" s="1527"/>
      <c r="N1" s="1527"/>
      <c r="O1" s="1257"/>
      <c r="P1" s="1258"/>
    </row>
    <row r="2" spans="1:16" ht="6" customHeight="1" x14ac:dyDescent="0.2">
      <c r="A2" s="1173"/>
      <c r="B2" s="1259"/>
      <c r="C2" s="1226"/>
      <c r="D2" s="1226"/>
      <c r="E2" s="1228"/>
      <c r="F2" s="1228"/>
      <c r="G2" s="1228"/>
      <c r="H2" s="1228"/>
      <c r="I2" s="1176"/>
      <c r="J2" s="1176"/>
      <c r="K2" s="1176"/>
      <c r="L2" s="1176"/>
      <c r="M2" s="1176"/>
      <c r="N2" s="1260"/>
      <c r="O2" s="1169"/>
      <c r="P2" s="1173"/>
    </row>
    <row r="3" spans="1:16" ht="10.5" customHeight="1" thickBot="1" x14ac:dyDescent="0.25">
      <c r="A3" s="1173"/>
      <c r="B3" s="1261"/>
      <c r="C3" s="1262"/>
      <c r="D3" s="1263"/>
      <c r="E3" s="1264"/>
      <c r="F3" s="1264"/>
      <c r="G3" s="1264"/>
      <c r="H3" s="1264"/>
      <c r="I3" s="1169"/>
      <c r="J3" s="1169"/>
      <c r="K3" s="1169"/>
      <c r="L3" s="1169"/>
      <c r="M3" s="1489" t="s">
        <v>73</v>
      </c>
      <c r="N3" s="1489"/>
      <c r="O3" s="1169"/>
      <c r="P3" s="1173"/>
    </row>
    <row r="4" spans="1:16" s="1185" customFormat="1" ht="13.5" customHeight="1" thickBot="1" x14ac:dyDescent="0.25">
      <c r="A4" s="1180"/>
      <c r="B4" s="1181"/>
      <c r="C4" s="1265" t="s">
        <v>181</v>
      </c>
      <c r="D4" s="1183"/>
      <c r="E4" s="1183"/>
      <c r="F4" s="1183"/>
      <c r="G4" s="1183"/>
      <c r="H4" s="1183"/>
      <c r="I4" s="1183"/>
      <c r="J4" s="1183"/>
      <c r="K4" s="1183"/>
      <c r="L4" s="1183"/>
      <c r="M4" s="1183"/>
      <c r="N4" s="1184"/>
      <c r="O4" s="1169"/>
      <c r="P4" s="1180"/>
    </row>
    <row r="5" spans="1:16" ht="3.75" customHeight="1" x14ac:dyDescent="0.2">
      <c r="A5" s="1173"/>
      <c r="B5" s="1177"/>
      <c r="C5" s="1496" t="s">
        <v>157</v>
      </c>
      <c r="D5" s="1497"/>
      <c r="E5" s="1266"/>
      <c r="F5" s="1266"/>
      <c r="G5" s="1266"/>
      <c r="H5" s="1266"/>
      <c r="I5" s="1266"/>
      <c r="J5" s="1266"/>
      <c r="K5" s="1178"/>
      <c r="L5" s="1267"/>
      <c r="M5" s="1267"/>
      <c r="N5" s="1267"/>
      <c r="O5" s="1169"/>
      <c r="P5" s="1173"/>
    </row>
    <row r="6" spans="1:16" ht="12.75" customHeight="1" x14ac:dyDescent="0.2">
      <c r="A6" s="1173"/>
      <c r="B6" s="1177"/>
      <c r="C6" s="1497"/>
      <c r="D6" s="1497"/>
      <c r="E6" s="1188" t="s">
        <v>34</v>
      </c>
      <c r="F6" s="1189" t="s">
        <v>34</v>
      </c>
      <c r="G6" s="1188" t="s">
        <v>500</v>
      </c>
      <c r="H6" s="1189" t="s">
        <v>34</v>
      </c>
      <c r="I6" s="1190"/>
      <c r="J6" s="1189" t="s">
        <v>34</v>
      </c>
      <c r="K6" s="1191" t="s">
        <v>34</v>
      </c>
      <c r="L6" s="1192" t="s">
        <v>501</v>
      </c>
      <c r="M6" s="1192" t="s">
        <v>34</v>
      </c>
      <c r="N6" s="1193"/>
      <c r="O6" s="1169"/>
      <c r="P6" s="1180"/>
    </row>
    <row r="7" spans="1:16" ht="12.75" customHeight="1" x14ac:dyDescent="0.2">
      <c r="A7" s="1173"/>
      <c r="B7" s="1177"/>
      <c r="C7" s="1238"/>
      <c r="D7" s="1238"/>
      <c r="E7" s="1485" t="s">
        <v>699</v>
      </c>
      <c r="F7" s="1485"/>
      <c r="G7" s="1485" t="s">
        <v>700</v>
      </c>
      <c r="H7" s="1485"/>
      <c r="I7" s="1485" t="s">
        <v>701</v>
      </c>
      <c r="J7" s="1485"/>
      <c r="K7" s="1485" t="s">
        <v>702</v>
      </c>
      <c r="L7" s="1485"/>
      <c r="M7" s="1485" t="s">
        <v>699</v>
      </c>
      <c r="N7" s="1485"/>
      <c r="O7" s="1199"/>
      <c r="P7" s="1173"/>
    </row>
    <row r="8" spans="1:16" s="1197" customFormat="1" ht="17.25" customHeight="1" x14ac:dyDescent="0.2">
      <c r="A8" s="1195"/>
      <c r="B8" s="1196"/>
      <c r="C8" s="1482" t="s">
        <v>182</v>
      </c>
      <c r="D8" s="1482"/>
      <c r="E8" s="1523">
        <v>620.4</v>
      </c>
      <c r="F8" s="1523"/>
      <c r="G8" s="1523">
        <v>618.79999999999995</v>
      </c>
      <c r="H8" s="1523"/>
      <c r="I8" s="1523">
        <v>633.9</v>
      </c>
      <c r="J8" s="1523"/>
      <c r="K8" s="1523">
        <v>640.20000000000005</v>
      </c>
      <c r="L8" s="1523"/>
      <c r="M8" s="1524">
        <v>559.29999999999995</v>
      </c>
      <c r="N8" s="1524"/>
      <c r="O8" s="1201"/>
      <c r="P8" s="1195"/>
    </row>
    <row r="9" spans="1:16" ht="12" customHeight="1" x14ac:dyDescent="0.2">
      <c r="A9" s="1173"/>
      <c r="B9" s="1177"/>
      <c r="C9" s="700" t="s">
        <v>72</v>
      </c>
      <c r="D9" s="1198"/>
      <c r="E9" s="1525">
        <v>318.8</v>
      </c>
      <c r="F9" s="1525"/>
      <c r="G9" s="1525">
        <v>305.3</v>
      </c>
      <c r="H9" s="1525"/>
      <c r="I9" s="1525">
        <v>321.10000000000002</v>
      </c>
      <c r="J9" s="1525"/>
      <c r="K9" s="1525">
        <v>326.10000000000002</v>
      </c>
      <c r="L9" s="1525"/>
      <c r="M9" s="1526">
        <v>285</v>
      </c>
      <c r="N9" s="1526"/>
      <c r="O9" s="1199"/>
      <c r="P9" s="1173"/>
    </row>
    <row r="10" spans="1:16" ht="12" customHeight="1" x14ac:dyDescent="0.2">
      <c r="A10" s="1173"/>
      <c r="B10" s="1177"/>
      <c r="C10" s="700" t="s">
        <v>71</v>
      </c>
      <c r="D10" s="1198"/>
      <c r="E10" s="1525">
        <v>301.60000000000002</v>
      </c>
      <c r="F10" s="1525"/>
      <c r="G10" s="1525">
        <v>313.5</v>
      </c>
      <c r="H10" s="1525"/>
      <c r="I10" s="1525">
        <v>312.8</v>
      </c>
      <c r="J10" s="1525"/>
      <c r="K10" s="1525">
        <v>314.10000000000002</v>
      </c>
      <c r="L10" s="1525"/>
      <c r="M10" s="1526">
        <v>274.3</v>
      </c>
      <c r="N10" s="1526"/>
      <c r="O10" s="1199"/>
      <c r="P10" s="1173"/>
    </row>
    <row r="11" spans="1:16" ht="17.25" customHeight="1" x14ac:dyDescent="0.2">
      <c r="A11" s="1173"/>
      <c r="B11" s="1177"/>
      <c r="C11" s="700" t="s">
        <v>158</v>
      </c>
      <c r="D11" s="1198"/>
      <c r="E11" s="1525">
        <v>104.7</v>
      </c>
      <c r="F11" s="1525"/>
      <c r="G11" s="1525">
        <v>118.3</v>
      </c>
      <c r="H11" s="1525"/>
      <c r="I11" s="1525">
        <v>122.3</v>
      </c>
      <c r="J11" s="1525"/>
      <c r="K11" s="1525">
        <v>113.5</v>
      </c>
      <c r="L11" s="1525"/>
      <c r="M11" s="1526">
        <v>95.4</v>
      </c>
      <c r="N11" s="1526"/>
      <c r="O11" s="1199"/>
      <c r="P11" s="1173"/>
    </row>
    <row r="12" spans="1:16" ht="12.75" customHeight="1" x14ac:dyDescent="0.2">
      <c r="A12" s="1173"/>
      <c r="B12" s="1177"/>
      <c r="C12" s="700" t="s">
        <v>159</v>
      </c>
      <c r="D12" s="1198"/>
      <c r="E12" s="1525">
        <v>281.10000000000002</v>
      </c>
      <c r="F12" s="1525"/>
      <c r="G12" s="1525">
        <v>270</v>
      </c>
      <c r="H12" s="1525"/>
      <c r="I12" s="1525">
        <v>277.10000000000002</v>
      </c>
      <c r="J12" s="1525"/>
      <c r="K12" s="1525">
        <v>293</v>
      </c>
      <c r="L12" s="1525"/>
      <c r="M12" s="1526">
        <v>242.5</v>
      </c>
      <c r="N12" s="1526"/>
      <c r="O12" s="1199"/>
      <c r="P12" s="1173"/>
    </row>
    <row r="13" spans="1:16" ht="12.75" customHeight="1" x14ac:dyDescent="0.2">
      <c r="A13" s="1173"/>
      <c r="B13" s="1177"/>
      <c r="C13" s="700" t="s">
        <v>160</v>
      </c>
      <c r="D13" s="1198"/>
      <c r="E13" s="1525">
        <v>234.6</v>
      </c>
      <c r="F13" s="1525"/>
      <c r="G13" s="1525">
        <v>230.5</v>
      </c>
      <c r="H13" s="1525"/>
      <c r="I13" s="1525">
        <v>234.5</v>
      </c>
      <c r="J13" s="1525"/>
      <c r="K13" s="1525">
        <v>233.6</v>
      </c>
      <c r="L13" s="1525"/>
      <c r="M13" s="1526">
        <v>221.4</v>
      </c>
      <c r="N13" s="1526"/>
      <c r="O13" s="1199"/>
      <c r="P13" s="1173"/>
    </row>
    <row r="14" spans="1:16" ht="17.25" customHeight="1" x14ac:dyDescent="0.2">
      <c r="A14" s="1173"/>
      <c r="B14" s="1177"/>
      <c r="C14" s="700" t="s">
        <v>183</v>
      </c>
      <c r="D14" s="1198"/>
      <c r="E14" s="1525">
        <v>70.7</v>
      </c>
      <c r="F14" s="1525"/>
      <c r="G14" s="1525">
        <v>82.1</v>
      </c>
      <c r="H14" s="1525"/>
      <c r="I14" s="1525">
        <v>91.1</v>
      </c>
      <c r="J14" s="1525"/>
      <c r="K14" s="1525">
        <v>74.099999999999994</v>
      </c>
      <c r="L14" s="1525"/>
      <c r="M14" s="1526">
        <v>65</v>
      </c>
      <c r="N14" s="1526"/>
      <c r="O14" s="1199"/>
      <c r="P14" s="1173"/>
    </row>
    <row r="15" spans="1:16" ht="12" customHeight="1" x14ac:dyDescent="0.2">
      <c r="A15" s="1173"/>
      <c r="B15" s="1177"/>
      <c r="C15" s="700" t="s">
        <v>184</v>
      </c>
      <c r="D15" s="1198"/>
      <c r="E15" s="1525">
        <v>549.70000000000005</v>
      </c>
      <c r="F15" s="1525"/>
      <c r="G15" s="1525">
        <v>536.70000000000005</v>
      </c>
      <c r="H15" s="1525"/>
      <c r="I15" s="1525">
        <v>542.79999999999995</v>
      </c>
      <c r="J15" s="1525"/>
      <c r="K15" s="1525">
        <v>566.1</v>
      </c>
      <c r="L15" s="1525"/>
      <c r="M15" s="1526">
        <v>494.4</v>
      </c>
      <c r="N15" s="1526"/>
      <c r="O15" s="1199"/>
      <c r="P15" s="1173"/>
    </row>
    <row r="16" spans="1:16" ht="17.25" customHeight="1" x14ac:dyDescent="0.2">
      <c r="A16" s="1173"/>
      <c r="B16" s="1177"/>
      <c r="C16" s="700" t="s">
        <v>185</v>
      </c>
      <c r="D16" s="1198"/>
      <c r="E16" s="1525">
        <v>223.4</v>
      </c>
      <c r="F16" s="1525"/>
      <c r="G16" s="1525">
        <v>228.1</v>
      </c>
      <c r="H16" s="1525"/>
      <c r="I16" s="1525">
        <v>239.1</v>
      </c>
      <c r="J16" s="1525"/>
      <c r="K16" s="1525">
        <v>261</v>
      </c>
      <c r="L16" s="1525"/>
      <c r="M16" s="1526">
        <v>200.7</v>
      </c>
      <c r="N16" s="1526"/>
      <c r="O16" s="1199"/>
      <c r="P16" s="1173"/>
    </row>
    <row r="17" spans="1:16" ht="12" customHeight="1" x14ac:dyDescent="0.2">
      <c r="A17" s="1173"/>
      <c r="B17" s="1177"/>
      <c r="C17" s="700" t="s">
        <v>186</v>
      </c>
      <c r="D17" s="1198"/>
      <c r="E17" s="1525">
        <v>397</v>
      </c>
      <c r="F17" s="1525"/>
      <c r="G17" s="1525">
        <v>390.7</v>
      </c>
      <c r="H17" s="1525"/>
      <c r="I17" s="1525">
        <v>394.8</v>
      </c>
      <c r="J17" s="1525"/>
      <c r="K17" s="1525">
        <v>379.2</v>
      </c>
      <c r="L17" s="1525"/>
      <c r="M17" s="1526">
        <v>358.7</v>
      </c>
      <c r="N17" s="1526"/>
      <c r="O17" s="1199"/>
      <c r="P17" s="1173"/>
    </row>
    <row r="18" spans="1:16" s="1197" customFormat="1" ht="17.25" customHeight="1" x14ac:dyDescent="0.2">
      <c r="A18" s="1195"/>
      <c r="B18" s="1196"/>
      <c r="C18" s="1482" t="s">
        <v>187</v>
      </c>
      <c r="D18" s="1482"/>
      <c r="E18" s="1523">
        <v>11.9</v>
      </c>
      <c r="F18" s="1523"/>
      <c r="G18" s="1523">
        <v>11.9</v>
      </c>
      <c r="H18" s="1523"/>
      <c r="I18" s="1523">
        <v>12.2</v>
      </c>
      <c r="J18" s="1523"/>
      <c r="K18" s="1523">
        <v>12.4</v>
      </c>
      <c r="L18" s="1523"/>
      <c r="M18" s="1524">
        <v>10.8</v>
      </c>
      <c r="N18" s="1524"/>
      <c r="O18" s="1201"/>
      <c r="P18" s="1195"/>
    </row>
    <row r="19" spans="1:16" ht="12" customHeight="1" x14ac:dyDescent="0.2">
      <c r="A19" s="1173"/>
      <c r="B19" s="1177"/>
      <c r="C19" s="700" t="s">
        <v>72</v>
      </c>
      <c r="D19" s="1198"/>
      <c r="E19" s="1525">
        <v>12</v>
      </c>
      <c r="F19" s="1525"/>
      <c r="G19" s="1525">
        <v>11.5</v>
      </c>
      <c r="H19" s="1525"/>
      <c r="I19" s="1525">
        <v>12</v>
      </c>
      <c r="J19" s="1525"/>
      <c r="K19" s="1525">
        <v>12.4</v>
      </c>
      <c r="L19" s="1525"/>
      <c r="M19" s="1526">
        <v>10.8</v>
      </c>
      <c r="N19" s="1526"/>
      <c r="O19" s="1199"/>
      <c r="P19" s="1173"/>
    </row>
    <row r="20" spans="1:16" ht="12" customHeight="1" x14ac:dyDescent="0.2">
      <c r="A20" s="1173"/>
      <c r="B20" s="1177"/>
      <c r="C20" s="700" t="s">
        <v>71</v>
      </c>
      <c r="D20" s="1198"/>
      <c r="E20" s="1525">
        <v>11.8</v>
      </c>
      <c r="F20" s="1525"/>
      <c r="G20" s="1525">
        <v>12.3</v>
      </c>
      <c r="H20" s="1525"/>
      <c r="I20" s="1525">
        <v>12.4</v>
      </c>
      <c r="J20" s="1525"/>
      <c r="K20" s="1525">
        <v>12.4</v>
      </c>
      <c r="L20" s="1525"/>
      <c r="M20" s="1526">
        <v>10.9</v>
      </c>
      <c r="N20" s="1526"/>
      <c r="O20" s="1199"/>
      <c r="P20" s="1173"/>
    </row>
    <row r="21" spans="1:16" s="1271" customFormat="1" ht="13.5" customHeight="1" x14ac:dyDescent="0.2">
      <c r="A21" s="1268"/>
      <c r="B21" s="1269"/>
      <c r="C21" s="1166" t="s">
        <v>188</v>
      </c>
      <c r="D21" s="1270"/>
      <c r="E21" s="1521">
        <v>-0.19999999999999929</v>
      </c>
      <c r="F21" s="1521"/>
      <c r="G21" s="1521">
        <v>0.80000000000000071</v>
      </c>
      <c r="H21" s="1521"/>
      <c r="I21" s="1521">
        <v>0.40000000000000036</v>
      </c>
      <c r="J21" s="1521"/>
      <c r="K21" s="1521">
        <v>0</v>
      </c>
      <c r="L21" s="1521"/>
      <c r="M21" s="1522">
        <v>9.9999999999999645E-2</v>
      </c>
      <c r="N21" s="1522"/>
      <c r="O21" s="1270"/>
      <c r="P21" s="1268"/>
    </row>
    <row r="22" spans="1:16" ht="17.25" customHeight="1" x14ac:dyDescent="0.2">
      <c r="A22" s="1173"/>
      <c r="B22" s="1177"/>
      <c r="C22" s="700" t="s">
        <v>158</v>
      </c>
      <c r="D22" s="1198"/>
      <c r="E22" s="1525">
        <v>29.8</v>
      </c>
      <c r="F22" s="1525"/>
      <c r="G22" s="1525">
        <v>30.8</v>
      </c>
      <c r="H22" s="1525"/>
      <c r="I22" s="1525">
        <v>32.799999999999997</v>
      </c>
      <c r="J22" s="1525"/>
      <c r="K22" s="1525">
        <v>31</v>
      </c>
      <c r="L22" s="1525"/>
      <c r="M22" s="1526">
        <v>26.9</v>
      </c>
      <c r="N22" s="1526"/>
      <c r="O22" s="1199"/>
      <c r="P22" s="1173"/>
    </row>
    <row r="23" spans="1:16" ht="12" customHeight="1" x14ac:dyDescent="0.2">
      <c r="A23" s="1173"/>
      <c r="B23" s="1177"/>
      <c r="C23" s="700" t="s">
        <v>159</v>
      </c>
      <c r="D23" s="1169"/>
      <c r="E23" s="1525">
        <v>11.1</v>
      </c>
      <c r="F23" s="1525"/>
      <c r="G23" s="1525">
        <v>10.8</v>
      </c>
      <c r="H23" s="1525"/>
      <c r="I23" s="1525">
        <v>11</v>
      </c>
      <c r="J23" s="1525"/>
      <c r="K23" s="1525">
        <v>11.7</v>
      </c>
      <c r="L23" s="1525"/>
      <c r="M23" s="1526">
        <v>9.8000000000000007</v>
      </c>
      <c r="N23" s="1526"/>
      <c r="O23" s="1199"/>
      <c r="P23" s="1173"/>
    </row>
    <row r="24" spans="1:16" ht="12" customHeight="1" x14ac:dyDescent="0.2">
      <c r="A24" s="1173"/>
      <c r="B24" s="1177"/>
      <c r="C24" s="700" t="s">
        <v>160</v>
      </c>
      <c r="D24" s="1169"/>
      <c r="E24" s="1525">
        <v>10.1</v>
      </c>
      <c r="F24" s="1525"/>
      <c r="G24" s="1525">
        <v>10</v>
      </c>
      <c r="H24" s="1525"/>
      <c r="I24" s="1525">
        <v>10.199999999999999</v>
      </c>
      <c r="J24" s="1525"/>
      <c r="K24" s="1525">
        <v>10.3</v>
      </c>
      <c r="L24" s="1525"/>
      <c r="M24" s="1526">
        <v>9.5</v>
      </c>
      <c r="N24" s="1526"/>
      <c r="O24" s="1199"/>
      <c r="P24" s="1173"/>
    </row>
    <row r="25" spans="1:16" s="1273" customFormat="1" ht="17.25" customHeight="1" x14ac:dyDescent="0.2">
      <c r="A25" s="1272"/>
      <c r="B25" s="1186"/>
      <c r="C25" s="700" t="s">
        <v>189</v>
      </c>
      <c r="D25" s="1198"/>
      <c r="E25" s="1525">
        <v>13.4</v>
      </c>
      <c r="F25" s="1525"/>
      <c r="G25" s="1525">
        <v>13.6</v>
      </c>
      <c r="H25" s="1525"/>
      <c r="I25" s="1525">
        <v>13.5</v>
      </c>
      <c r="J25" s="1525"/>
      <c r="K25" s="1525">
        <v>13.3</v>
      </c>
      <c r="L25" s="1525"/>
      <c r="M25" s="1526">
        <v>11.6</v>
      </c>
      <c r="N25" s="1526"/>
      <c r="O25" s="1179"/>
      <c r="P25" s="1272"/>
    </row>
    <row r="26" spans="1:16" s="1273" customFormat="1" ht="12" customHeight="1" x14ac:dyDescent="0.2">
      <c r="A26" s="1272"/>
      <c r="B26" s="1186"/>
      <c r="C26" s="700" t="s">
        <v>190</v>
      </c>
      <c r="D26" s="1198"/>
      <c r="E26" s="1525">
        <v>8.5</v>
      </c>
      <c r="F26" s="1525"/>
      <c r="G26" s="1525">
        <v>8.1999999999999993</v>
      </c>
      <c r="H26" s="1525"/>
      <c r="I26" s="1525">
        <v>9</v>
      </c>
      <c r="J26" s="1525"/>
      <c r="K26" s="1525">
        <v>9.3000000000000007</v>
      </c>
      <c r="L26" s="1525"/>
      <c r="M26" s="1526">
        <v>8.4</v>
      </c>
      <c r="N26" s="1526"/>
      <c r="O26" s="1179"/>
      <c r="P26" s="1272"/>
    </row>
    <row r="27" spans="1:16" s="1273" customFormat="1" ht="12" customHeight="1" x14ac:dyDescent="0.2">
      <c r="A27" s="1272"/>
      <c r="B27" s="1186"/>
      <c r="C27" s="700" t="s">
        <v>191</v>
      </c>
      <c r="D27" s="1198"/>
      <c r="E27" s="1525">
        <v>12.7</v>
      </c>
      <c r="F27" s="1525"/>
      <c r="G27" s="1525">
        <v>12.8</v>
      </c>
      <c r="H27" s="1525"/>
      <c r="I27" s="1525">
        <v>12.5</v>
      </c>
      <c r="J27" s="1525"/>
      <c r="K27" s="1525">
        <v>13.7</v>
      </c>
      <c r="L27" s="1525"/>
      <c r="M27" s="1526">
        <v>11.6</v>
      </c>
      <c r="N27" s="1526"/>
      <c r="O27" s="1179"/>
      <c r="P27" s="1272"/>
    </row>
    <row r="28" spans="1:16" s="1273" customFormat="1" ht="12" customHeight="1" x14ac:dyDescent="0.2">
      <c r="A28" s="1272"/>
      <c r="B28" s="1186"/>
      <c r="C28" s="700" t="s">
        <v>192</v>
      </c>
      <c r="D28" s="1198"/>
      <c r="E28" s="1525">
        <v>12.6</v>
      </c>
      <c r="F28" s="1525"/>
      <c r="G28" s="1525">
        <v>11.8</v>
      </c>
      <c r="H28" s="1525"/>
      <c r="I28" s="1525">
        <v>13.3</v>
      </c>
      <c r="J28" s="1525"/>
      <c r="K28" s="1525">
        <v>12.6</v>
      </c>
      <c r="L28" s="1525"/>
      <c r="M28" s="1526">
        <v>12.7</v>
      </c>
      <c r="N28" s="1526"/>
      <c r="O28" s="1179"/>
      <c r="P28" s="1272"/>
    </row>
    <row r="29" spans="1:16" s="1273" customFormat="1" ht="12" customHeight="1" x14ac:dyDescent="0.2">
      <c r="A29" s="1272"/>
      <c r="B29" s="1186"/>
      <c r="C29" s="700" t="s">
        <v>193</v>
      </c>
      <c r="D29" s="1198"/>
      <c r="E29" s="1525">
        <v>10.8</v>
      </c>
      <c r="F29" s="1525"/>
      <c r="G29" s="1525">
        <v>10.199999999999999</v>
      </c>
      <c r="H29" s="1525"/>
      <c r="I29" s="1525">
        <v>12.9</v>
      </c>
      <c r="J29" s="1525"/>
      <c r="K29" s="1525">
        <v>12.2</v>
      </c>
      <c r="L29" s="1525"/>
      <c r="M29" s="1526">
        <v>8.1</v>
      </c>
      <c r="N29" s="1526"/>
      <c r="O29" s="1179"/>
      <c r="P29" s="1272"/>
    </row>
    <row r="30" spans="1:16" s="1273" customFormat="1" ht="12" customHeight="1" x14ac:dyDescent="0.2">
      <c r="A30" s="1272"/>
      <c r="B30" s="1186"/>
      <c r="C30" s="700" t="s">
        <v>131</v>
      </c>
      <c r="D30" s="1198"/>
      <c r="E30" s="1525">
        <v>11.3</v>
      </c>
      <c r="F30" s="1525"/>
      <c r="G30" s="1525">
        <v>12.1</v>
      </c>
      <c r="H30" s="1525"/>
      <c r="I30" s="1525">
        <v>12.6</v>
      </c>
      <c r="J30" s="1525"/>
      <c r="K30" s="1525">
        <v>12.4</v>
      </c>
      <c r="L30" s="1525"/>
      <c r="M30" s="1526">
        <v>11</v>
      </c>
      <c r="N30" s="1526"/>
      <c r="O30" s="1179"/>
      <c r="P30" s="1272"/>
    </row>
    <row r="31" spans="1:16" s="1273" customFormat="1" ht="12" customHeight="1" x14ac:dyDescent="0.2">
      <c r="A31" s="1272"/>
      <c r="B31" s="1186"/>
      <c r="C31" s="700" t="s">
        <v>132</v>
      </c>
      <c r="D31" s="1198"/>
      <c r="E31" s="1525">
        <v>13.6</v>
      </c>
      <c r="F31" s="1525"/>
      <c r="G31" s="1525">
        <v>14.7</v>
      </c>
      <c r="H31" s="1525"/>
      <c r="I31" s="1525">
        <v>14.7</v>
      </c>
      <c r="J31" s="1525"/>
      <c r="K31" s="1525">
        <v>14.3</v>
      </c>
      <c r="L31" s="1525"/>
      <c r="M31" s="1526">
        <v>13</v>
      </c>
      <c r="N31" s="1526"/>
      <c r="O31" s="1179"/>
      <c r="P31" s="1272"/>
    </row>
    <row r="32" spans="1:16" ht="17.25" customHeight="1" x14ac:dyDescent="0.2">
      <c r="A32" s="1173"/>
      <c r="B32" s="1177"/>
      <c r="C32" s="1482" t="s">
        <v>194</v>
      </c>
      <c r="D32" s="1482"/>
      <c r="E32" s="1523">
        <v>7.6</v>
      </c>
      <c r="F32" s="1523"/>
      <c r="G32" s="1523">
        <v>7.5</v>
      </c>
      <c r="H32" s="1523"/>
      <c r="I32" s="1523">
        <v>7.6</v>
      </c>
      <c r="J32" s="1523"/>
      <c r="K32" s="1523">
        <v>7.4</v>
      </c>
      <c r="L32" s="1523"/>
      <c r="M32" s="1524">
        <v>6.9</v>
      </c>
      <c r="N32" s="1524"/>
      <c r="O32" s="1199"/>
      <c r="P32" s="1173"/>
    </row>
    <row r="33" spans="1:16" s="1273" customFormat="1" ht="12.75" customHeight="1" x14ac:dyDescent="0.2">
      <c r="A33" s="1272"/>
      <c r="B33" s="1274"/>
      <c r="C33" s="700" t="s">
        <v>72</v>
      </c>
      <c r="D33" s="1198"/>
      <c r="E33" s="1501">
        <v>7.7</v>
      </c>
      <c r="F33" s="1501"/>
      <c r="G33" s="1501">
        <v>7.4</v>
      </c>
      <c r="H33" s="1501"/>
      <c r="I33" s="1501">
        <v>7.5</v>
      </c>
      <c r="J33" s="1501"/>
      <c r="K33" s="1501">
        <v>7.6</v>
      </c>
      <c r="L33" s="1501"/>
      <c r="M33" s="1502">
        <v>7.3</v>
      </c>
      <c r="N33" s="1502"/>
      <c r="O33" s="1179"/>
      <c r="P33" s="1272"/>
    </row>
    <row r="34" spans="1:16" s="1273" customFormat="1" ht="12.75" customHeight="1" x14ac:dyDescent="0.2">
      <c r="A34" s="1272"/>
      <c r="B34" s="1274"/>
      <c r="C34" s="700" t="s">
        <v>71</v>
      </c>
      <c r="D34" s="1198"/>
      <c r="E34" s="1501">
        <v>7.6</v>
      </c>
      <c r="F34" s="1501"/>
      <c r="G34" s="1501">
        <v>7.6</v>
      </c>
      <c r="H34" s="1501"/>
      <c r="I34" s="1501">
        <v>7.7</v>
      </c>
      <c r="J34" s="1501"/>
      <c r="K34" s="1501">
        <v>7.1</v>
      </c>
      <c r="L34" s="1501"/>
      <c r="M34" s="1502">
        <v>6.6</v>
      </c>
      <c r="N34" s="1502"/>
      <c r="O34" s="1179"/>
      <c r="P34" s="1272"/>
    </row>
    <row r="35" spans="1:16" s="1271" customFormat="1" ht="13.5" customHeight="1" x14ac:dyDescent="0.2">
      <c r="A35" s="1268"/>
      <c r="B35" s="1269"/>
      <c r="C35" s="1166" t="s">
        <v>195</v>
      </c>
      <c r="D35" s="1270"/>
      <c r="E35" s="1521">
        <v>-0.10000000000000053</v>
      </c>
      <c r="F35" s="1521"/>
      <c r="G35" s="1521">
        <v>0.19999999999999929</v>
      </c>
      <c r="H35" s="1521"/>
      <c r="I35" s="1521">
        <v>0.20000000000000018</v>
      </c>
      <c r="J35" s="1521"/>
      <c r="K35" s="1521">
        <v>-0.5</v>
      </c>
      <c r="L35" s="1521"/>
      <c r="M35" s="1522">
        <v>-0.70000000000000018</v>
      </c>
      <c r="N35" s="1522"/>
      <c r="O35" s="1270"/>
      <c r="P35" s="1268"/>
    </row>
    <row r="36" spans="1:16" ht="10.5" customHeight="1" thickBot="1" x14ac:dyDescent="0.25">
      <c r="A36" s="1173"/>
      <c r="B36" s="1177"/>
      <c r="C36" s="1206"/>
      <c r="D36" s="1275"/>
      <c r="E36" s="1275"/>
      <c r="F36" s="1275"/>
      <c r="G36" s="1275"/>
      <c r="H36" s="1275"/>
      <c r="I36" s="1275"/>
      <c r="J36" s="1275"/>
      <c r="K36" s="1275"/>
      <c r="L36" s="1275"/>
      <c r="M36" s="1489"/>
      <c r="N36" s="1489"/>
      <c r="O36" s="1199"/>
      <c r="P36" s="1173"/>
    </row>
    <row r="37" spans="1:16" s="1185" customFormat="1" ht="13.5" customHeight="1" thickBot="1" x14ac:dyDescent="0.25">
      <c r="A37" s="1180"/>
      <c r="B37" s="1181"/>
      <c r="C37" s="1182" t="s">
        <v>552</v>
      </c>
      <c r="D37" s="1183"/>
      <c r="E37" s="1183"/>
      <c r="F37" s="1183"/>
      <c r="G37" s="1183"/>
      <c r="H37" s="1183"/>
      <c r="I37" s="1183"/>
      <c r="J37" s="1183"/>
      <c r="K37" s="1183"/>
      <c r="L37" s="1183"/>
      <c r="M37" s="1183"/>
      <c r="N37" s="1184"/>
      <c r="O37" s="1199"/>
      <c r="P37" s="1180"/>
    </row>
    <row r="38" spans="1:16" s="1185" customFormat="1" ht="3.75" customHeight="1" x14ac:dyDescent="0.2">
      <c r="A38" s="1180"/>
      <c r="B38" s="1181"/>
      <c r="C38" s="1484" t="s">
        <v>69</v>
      </c>
      <c r="D38" s="1484"/>
      <c r="E38" s="1207"/>
      <c r="F38" s="1207"/>
      <c r="G38" s="1207"/>
      <c r="H38" s="1207"/>
      <c r="I38" s="1207"/>
      <c r="J38" s="1207"/>
      <c r="K38" s="1207"/>
      <c r="L38" s="1207"/>
      <c r="M38" s="1207"/>
      <c r="N38" s="1207"/>
      <c r="O38" s="1199"/>
      <c r="P38" s="1180"/>
    </row>
    <row r="39" spans="1:16" ht="12.75" customHeight="1" x14ac:dyDescent="0.2">
      <c r="A39" s="1173"/>
      <c r="B39" s="1177"/>
      <c r="C39" s="1484"/>
      <c r="D39" s="1484"/>
      <c r="E39" s="1188" t="s">
        <v>34</v>
      </c>
      <c r="F39" s="1189" t="s">
        <v>34</v>
      </c>
      <c r="G39" s="1188" t="s">
        <v>500</v>
      </c>
      <c r="H39" s="1189" t="s">
        <v>34</v>
      </c>
      <c r="I39" s="1190"/>
      <c r="J39" s="1189" t="s">
        <v>34</v>
      </c>
      <c r="K39" s="1191" t="s">
        <v>34</v>
      </c>
      <c r="L39" s="1192" t="s">
        <v>501</v>
      </c>
      <c r="M39" s="1192" t="s">
        <v>34</v>
      </c>
      <c r="N39" s="1193"/>
      <c r="O39" s="1169"/>
      <c r="P39" s="1180"/>
    </row>
    <row r="40" spans="1:16" ht="12.75" customHeight="1" x14ac:dyDescent="0.2">
      <c r="A40" s="1173"/>
      <c r="B40" s="1177"/>
      <c r="C40" s="1194"/>
      <c r="D40" s="1194"/>
      <c r="E40" s="1485" t="str">
        <f>+E7</f>
        <v>2.º trimestre</v>
      </c>
      <c r="F40" s="1485"/>
      <c r="G40" s="1485" t="str">
        <f>+G7</f>
        <v>3.º trimestre</v>
      </c>
      <c r="H40" s="1485"/>
      <c r="I40" s="1485" t="str">
        <f>+I7</f>
        <v>4.º trimestre</v>
      </c>
      <c r="J40" s="1485"/>
      <c r="K40" s="1485" t="str">
        <f>+K7</f>
        <v>1.º trimestre</v>
      </c>
      <c r="L40" s="1485"/>
      <c r="M40" s="1485" t="str">
        <f>+M7</f>
        <v>2.º trimestre</v>
      </c>
      <c r="N40" s="1485"/>
      <c r="O40" s="1276"/>
      <c r="P40" s="1173"/>
    </row>
    <row r="41" spans="1:16" ht="15" customHeight="1" x14ac:dyDescent="0.2">
      <c r="A41" s="1173"/>
      <c r="B41" s="1177"/>
      <c r="C41" s="1482" t="s">
        <v>182</v>
      </c>
      <c r="D41" s="1482"/>
      <c r="E41" s="1519">
        <v>100</v>
      </c>
      <c r="F41" s="1519"/>
      <c r="G41" s="1519">
        <v>100</v>
      </c>
      <c r="H41" s="1519"/>
      <c r="I41" s="1519">
        <v>100</v>
      </c>
      <c r="J41" s="1519"/>
      <c r="K41" s="1520">
        <v>100</v>
      </c>
      <c r="L41" s="1520"/>
      <c r="M41" s="1520">
        <v>100</v>
      </c>
      <c r="N41" s="1520"/>
      <c r="O41" s="1277"/>
      <c r="P41" s="1173"/>
    </row>
    <row r="42" spans="1:16" s="1240" customFormat="1" ht="11.25" customHeight="1" x14ac:dyDescent="0.2">
      <c r="A42" s="1237"/>
      <c r="B42" s="1186"/>
      <c r="C42" s="703"/>
      <c r="D42" s="700" t="s">
        <v>71</v>
      </c>
      <c r="E42" s="1516">
        <v>48.613797549967771</v>
      </c>
      <c r="F42" s="1516"/>
      <c r="G42" s="1516">
        <v>50.662572721396259</v>
      </c>
      <c r="H42" s="1516"/>
      <c r="I42" s="1516">
        <v>49.34532260608929</v>
      </c>
      <c r="J42" s="1516"/>
      <c r="K42" s="1516">
        <v>49.062792877225867</v>
      </c>
      <c r="L42" s="1516"/>
      <c r="M42" s="1516">
        <v>49.043447166100492</v>
      </c>
      <c r="N42" s="1516"/>
      <c r="O42" s="1276"/>
      <c r="P42" s="1237"/>
    </row>
    <row r="43" spans="1:16" ht="11.25" customHeight="1" x14ac:dyDescent="0.2">
      <c r="A43" s="1173"/>
      <c r="B43" s="1177"/>
      <c r="C43" s="1278"/>
      <c r="D43" s="700" t="s">
        <v>158</v>
      </c>
      <c r="E43" s="1516">
        <v>16.876208897485494</v>
      </c>
      <c r="F43" s="1516"/>
      <c r="G43" s="1516">
        <v>19.117647058823533</v>
      </c>
      <c r="H43" s="1516"/>
      <c r="I43" s="1516">
        <v>19.293263921754221</v>
      </c>
      <c r="J43" s="1516"/>
      <c r="K43" s="1516">
        <v>17.728834739144016</v>
      </c>
      <c r="L43" s="1516"/>
      <c r="M43" s="1516">
        <v>17.057035580189524</v>
      </c>
      <c r="N43" s="1516"/>
      <c r="O43" s="1277"/>
      <c r="P43" s="1173"/>
    </row>
    <row r="44" spans="1:16" s="1215" customFormat="1" ht="13.5" customHeight="1" x14ac:dyDescent="0.2">
      <c r="A44" s="1212"/>
      <c r="B44" s="1213"/>
      <c r="C44" s="700" t="s">
        <v>189</v>
      </c>
      <c r="D44" s="706"/>
      <c r="E44" s="1518">
        <v>39.490651192778856</v>
      </c>
      <c r="F44" s="1518"/>
      <c r="G44" s="1518">
        <v>40.239172592113768</v>
      </c>
      <c r="H44" s="1518"/>
      <c r="I44" s="1518">
        <v>38.696955355734346</v>
      </c>
      <c r="J44" s="1518"/>
      <c r="K44" s="1518">
        <v>37.347703842549201</v>
      </c>
      <c r="L44" s="1518"/>
      <c r="M44" s="1518">
        <v>37.600572143751123</v>
      </c>
      <c r="N44" s="1518"/>
      <c r="O44" s="1279"/>
      <c r="P44" s="1212"/>
    </row>
    <row r="45" spans="1:16" s="1240" customFormat="1" ht="11.25" customHeight="1" x14ac:dyDescent="0.2">
      <c r="A45" s="1237"/>
      <c r="B45" s="1186"/>
      <c r="C45" s="703"/>
      <c r="D45" s="1166" t="s">
        <v>71</v>
      </c>
      <c r="E45" s="1516">
        <v>49.714285714285708</v>
      </c>
      <c r="F45" s="1516"/>
      <c r="G45" s="1516">
        <v>49.879518072289159</v>
      </c>
      <c r="H45" s="1516"/>
      <c r="I45" s="1516">
        <v>49.245821443130858</v>
      </c>
      <c r="J45" s="1516"/>
      <c r="K45" s="1516">
        <v>48.682559598494358</v>
      </c>
      <c r="L45" s="1516"/>
      <c r="M45" s="1516">
        <v>50.261531145981934</v>
      </c>
      <c r="N45" s="1516"/>
      <c r="O45" s="1222"/>
      <c r="P45" s="1237"/>
    </row>
    <row r="46" spans="1:16" s="1215" customFormat="1" ht="11.25" customHeight="1" x14ac:dyDescent="0.2">
      <c r="A46" s="1212"/>
      <c r="B46" s="1213"/>
      <c r="C46" s="700"/>
      <c r="D46" s="1166" t="s">
        <v>158</v>
      </c>
      <c r="E46" s="1516">
        <v>17.918367346938773</v>
      </c>
      <c r="F46" s="1516"/>
      <c r="G46" s="1516">
        <v>18.313253012048193</v>
      </c>
      <c r="H46" s="1516"/>
      <c r="I46" s="1516">
        <v>20.50550346514472</v>
      </c>
      <c r="J46" s="1516"/>
      <c r="K46" s="1516">
        <v>18.318695106649937</v>
      </c>
      <c r="L46" s="1516"/>
      <c r="M46" s="1516">
        <v>17.356157869709936</v>
      </c>
      <c r="N46" s="1516"/>
      <c r="O46" s="1279"/>
      <c r="P46" s="1212"/>
    </row>
    <row r="47" spans="1:16" s="1215" customFormat="1" ht="13.5" customHeight="1" x14ac:dyDescent="0.2">
      <c r="A47" s="1212"/>
      <c r="B47" s="1213"/>
      <c r="C47" s="700" t="s">
        <v>190</v>
      </c>
      <c r="D47" s="706"/>
      <c r="E47" s="1518">
        <v>16.038039974210189</v>
      </c>
      <c r="F47" s="1518"/>
      <c r="G47" s="1518">
        <v>15.449256625727214</v>
      </c>
      <c r="H47" s="1518"/>
      <c r="I47" s="1518">
        <v>16.516800757217229</v>
      </c>
      <c r="J47" s="1518"/>
      <c r="K47" s="1518">
        <v>16.494845360824741</v>
      </c>
      <c r="L47" s="1518"/>
      <c r="M47" s="1518">
        <v>17.074915072411944</v>
      </c>
      <c r="N47" s="1518"/>
      <c r="O47" s="1279"/>
      <c r="P47" s="1212"/>
    </row>
    <row r="48" spans="1:16" s="1240" customFormat="1" ht="11.25" customHeight="1" x14ac:dyDescent="0.2">
      <c r="A48" s="1237"/>
      <c r="B48" s="1186"/>
      <c r="C48" s="703"/>
      <c r="D48" s="1166" t="s">
        <v>71</v>
      </c>
      <c r="E48" s="1516">
        <v>46.733668341708544</v>
      </c>
      <c r="F48" s="1516"/>
      <c r="G48" s="1516">
        <v>51.67364016736402</v>
      </c>
      <c r="H48" s="1516"/>
      <c r="I48" s="1516">
        <v>52.913085004775553</v>
      </c>
      <c r="J48" s="1516"/>
      <c r="K48" s="1516">
        <v>50.852272727272727</v>
      </c>
      <c r="L48" s="1516"/>
      <c r="M48" s="1516">
        <v>52.251308900523561</v>
      </c>
      <c r="N48" s="1516"/>
      <c r="O48" s="1222"/>
      <c r="P48" s="1237"/>
    </row>
    <row r="49" spans="1:16" s="1215" customFormat="1" ht="11.25" customHeight="1" x14ac:dyDescent="0.2">
      <c r="A49" s="1212"/>
      <c r="B49" s="1213"/>
      <c r="C49" s="700"/>
      <c r="D49" s="1166" t="s">
        <v>158</v>
      </c>
      <c r="E49" s="1516">
        <v>17.487437185929647</v>
      </c>
      <c r="F49" s="1516"/>
      <c r="G49" s="1516">
        <v>24.058577405857744</v>
      </c>
      <c r="H49" s="1516"/>
      <c r="I49" s="1516">
        <v>24.068767908309454</v>
      </c>
      <c r="J49" s="1516"/>
      <c r="K49" s="1516">
        <v>20.075757575757578</v>
      </c>
      <c r="L49" s="1516"/>
      <c r="M49" s="1516">
        <v>18.1151832460733</v>
      </c>
      <c r="N49" s="1516"/>
      <c r="O49" s="1279"/>
      <c r="P49" s="1212"/>
    </row>
    <row r="50" spans="1:16" s="1215" customFormat="1" ht="13.5" customHeight="1" x14ac:dyDescent="0.2">
      <c r="A50" s="1212"/>
      <c r="B50" s="1213"/>
      <c r="C50" s="700" t="s">
        <v>59</v>
      </c>
      <c r="D50" s="706"/>
      <c r="E50" s="1518">
        <v>28.288201160541586</v>
      </c>
      <c r="F50" s="1518"/>
      <c r="G50" s="1518">
        <v>28.409825468649004</v>
      </c>
      <c r="H50" s="1518"/>
      <c r="I50" s="1518">
        <v>27.638428774254614</v>
      </c>
      <c r="J50" s="1518"/>
      <c r="K50" s="1518">
        <v>29.959387691346457</v>
      </c>
      <c r="L50" s="1518"/>
      <c r="M50" s="1518">
        <v>28.875379939209729</v>
      </c>
      <c r="N50" s="1518"/>
      <c r="O50" s="1214"/>
      <c r="P50" s="1212"/>
    </row>
    <row r="51" spans="1:16" s="1240" customFormat="1" ht="11.25" customHeight="1" x14ac:dyDescent="0.2">
      <c r="A51" s="1237"/>
      <c r="B51" s="1186"/>
      <c r="C51" s="703"/>
      <c r="D51" s="1166" t="s">
        <v>71</v>
      </c>
      <c r="E51" s="1516">
        <v>50.085470085470085</v>
      </c>
      <c r="F51" s="1516"/>
      <c r="G51" s="1516">
        <v>54.835039817974973</v>
      </c>
      <c r="H51" s="1516"/>
      <c r="I51" s="1516">
        <v>47.888127853881286</v>
      </c>
      <c r="J51" s="1516"/>
      <c r="K51" s="1516">
        <v>48.957247132429615</v>
      </c>
      <c r="L51" s="1516"/>
      <c r="M51" s="1516">
        <v>47.182662538699695</v>
      </c>
      <c r="N51" s="1516"/>
      <c r="O51" s="1194"/>
      <c r="P51" s="1237"/>
    </row>
    <row r="52" spans="1:16" s="1215" customFormat="1" ht="11.25" customHeight="1" x14ac:dyDescent="0.2">
      <c r="A52" s="1212"/>
      <c r="B52" s="1213"/>
      <c r="C52" s="700"/>
      <c r="D52" s="1166" t="s">
        <v>158</v>
      </c>
      <c r="E52" s="1516">
        <v>14.415954415954415</v>
      </c>
      <c r="F52" s="1516"/>
      <c r="G52" s="1516">
        <v>16.439135381114902</v>
      </c>
      <c r="H52" s="1516"/>
      <c r="I52" s="1516">
        <v>15.239726027397261</v>
      </c>
      <c r="J52" s="1516"/>
      <c r="K52" s="1516">
        <v>15.432742440041711</v>
      </c>
      <c r="L52" s="1516"/>
      <c r="M52" s="1516">
        <v>15.232198142414862</v>
      </c>
      <c r="N52" s="1516"/>
      <c r="O52" s="1214"/>
      <c r="P52" s="1212"/>
    </row>
    <row r="53" spans="1:16" s="1215" customFormat="1" ht="13.5" customHeight="1" x14ac:dyDescent="0.2">
      <c r="A53" s="1212"/>
      <c r="B53" s="1213"/>
      <c r="C53" s="700" t="s">
        <v>192</v>
      </c>
      <c r="D53" s="706"/>
      <c r="E53" s="1518">
        <v>7.1727917472598328</v>
      </c>
      <c r="F53" s="1518"/>
      <c r="G53" s="1518">
        <v>6.6257272139625085</v>
      </c>
      <c r="H53" s="1518"/>
      <c r="I53" s="1518">
        <v>7.272440448020193</v>
      </c>
      <c r="J53" s="1518"/>
      <c r="K53" s="1518">
        <v>6.7322711652608556</v>
      </c>
      <c r="L53" s="1518"/>
      <c r="M53" s="1518">
        <v>7.7418201323082432</v>
      </c>
      <c r="N53" s="1518"/>
      <c r="O53" s="1214"/>
      <c r="P53" s="1212"/>
    </row>
    <row r="54" spans="1:16" s="1240" customFormat="1" ht="11.25" customHeight="1" x14ac:dyDescent="0.2">
      <c r="A54" s="1237"/>
      <c r="B54" s="1280"/>
      <c r="C54" s="703"/>
      <c r="D54" s="1166" t="s">
        <v>71</v>
      </c>
      <c r="E54" s="1516">
        <v>51.460674157303366</v>
      </c>
      <c r="F54" s="1516"/>
      <c r="G54" s="1516">
        <v>45.853658536585371</v>
      </c>
      <c r="H54" s="1516"/>
      <c r="I54" s="1516">
        <v>52.494577006507591</v>
      </c>
      <c r="J54" s="1516"/>
      <c r="K54" s="1516">
        <v>50.11600928074246</v>
      </c>
      <c r="L54" s="1516"/>
      <c r="M54" s="1516">
        <v>49.191685912240189</v>
      </c>
      <c r="N54" s="1516"/>
      <c r="O54" s="1194"/>
      <c r="P54" s="1237"/>
    </row>
    <row r="55" spans="1:16" s="1215" customFormat="1" ht="11.25" customHeight="1" x14ac:dyDescent="0.2">
      <c r="A55" s="1212"/>
      <c r="B55" s="1213"/>
      <c r="C55" s="700"/>
      <c r="D55" s="1166" t="s">
        <v>158</v>
      </c>
      <c r="E55" s="1516">
        <v>15.056179775280897</v>
      </c>
      <c r="F55" s="1516"/>
      <c r="G55" s="1516">
        <v>19.756097560975608</v>
      </c>
      <c r="H55" s="1516"/>
      <c r="I55" s="1516">
        <v>18.655097613882862</v>
      </c>
      <c r="J55" s="1516"/>
      <c r="K55" s="1516">
        <v>16.009280742459396</v>
      </c>
      <c r="L55" s="1516"/>
      <c r="M55" s="1516">
        <v>15.473441108545035</v>
      </c>
      <c r="N55" s="1516"/>
      <c r="O55" s="1214"/>
      <c r="P55" s="1212"/>
    </row>
    <row r="56" spans="1:16" s="1215" customFormat="1" ht="13.5" customHeight="1" x14ac:dyDescent="0.2">
      <c r="A56" s="1212"/>
      <c r="B56" s="1213"/>
      <c r="C56" s="700" t="s">
        <v>193</v>
      </c>
      <c r="D56" s="706"/>
      <c r="E56" s="1518">
        <v>3.9007092198581561</v>
      </c>
      <c r="F56" s="1518"/>
      <c r="G56" s="1518">
        <v>3.7007110536522303</v>
      </c>
      <c r="H56" s="1518"/>
      <c r="I56" s="1518">
        <v>4.4328758479255406</v>
      </c>
      <c r="J56" s="1518"/>
      <c r="K56" s="1518">
        <v>4.1705716963448918</v>
      </c>
      <c r="L56" s="1518"/>
      <c r="M56" s="1518">
        <v>3.2540675844806008</v>
      </c>
      <c r="N56" s="1518"/>
      <c r="O56" s="1214"/>
      <c r="P56" s="1212"/>
    </row>
    <row r="57" spans="1:16" s="1240" customFormat="1" ht="11.25" customHeight="1" x14ac:dyDescent="0.2">
      <c r="A57" s="1237"/>
      <c r="B57" s="1280"/>
      <c r="C57" s="703"/>
      <c r="D57" s="1166" t="s">
        <v>71</v>
      </c>
      <c r="E57" s="1516">
        <v>41.32231404958678</v>
      </c>
      <c r="F57" s="1516"/>
      <c r="G57" s="1516">
        <v>43.668122270742359</v>
      </c>
      <c r="H57" s="1516"/>
      <c r="I57" s="1516">
        <v>46.263345195729535</v>
      </c>
      <c r="J57" s="1516"/>
      <c r="K57" s="1516">
        <v>46.441947565543074</v>
      </c>
      <c r="L57" s="1516"/>
      <c r="M57" s="1516">
        <v>50</v>
      </c>
      <c r="N57" s="1516"/>
      <c r="O57" s="1194"/>
      <c r="P57" s="1237"/>
    </row>
    <row r="58" spans="1:16" s="1215" customFormat="1" ht="11.25" customHeight="1" x14ac:dyDescent="0.2">
      <c r="A58" s="1212"/>
      <c r="B58" s="1213"/>
      <c r="C58" s="700"/>
      <c r="D58" s="1166" t="s">
        <v>158</v>
      </c>
      <c r="E58" s="1516">
        <v>17.355371900826448</v>
      </c>
      <c r="F58" s="1516"/>
      <c r="G58" s="1516">
        <v>18.340611353711793</v>
      </c>
      <c r="H58" s="1516"/>
      <c r="I58" s="1516">
        <v>12.455516014234874</v>
      </c>
      <c r="J58" s="1516"/>
      <c r="K58" s="1516">
        <v>16.479400749063672</v>
      </c>
      <c r="L58" s="1516"/>
      <c r="M58" s="1516">
        <v>18.681318681318682</v>
      </c>
      <c r="N58" s="1516"/>
      <c r="O58" s="1214"/>
      <c r="P58" s="1212"/>
    </row>
    <row r="59" spans="1:16" s="1215" customFormat="1" ht="13.5" customHeight="1" x14ac:dyDescent="0.2">
      <c r="A59" s="1212"/>
      <c r="B59" s="1213"/>
      <c r="C59" s="700" t="s">
        <v>131</v>
      </c>
      <c r="D59" s="706"/>
      <c r="E59" s="1518">
        <v>2.2243713733075436</v>
      </c>
      <c r="F59" s="1518"/>
      <c r="G59" s="1518">
        <v>2.4240465416936008</v>
      </c>
      <c r="H59" s="1518"/>
      <c r="I59" s="1518">
        <v>2.4136299100804544</v>
      </c>
      <c r="J59" s="1518"/>
      <c r="K59" s="1518">
        <v>2.3430178069353325</v>
      </c>
      <c r="L59" s="1518"/>
      <c r="M59" s="1518">
        <v>2.3779724655819781</v>
      </c>
      <c r="N59" s="1518"/>
      <c r="O59" s="1214"/>
      <c r="P59" s="1212"/>
    </row>
    <row r="60" spans="1:16" s="1240" customFormat="1" ht="11.25" customHeight="1" x14ac:dyDescent="0.2">
      <c r="A60" s="1237"/>
      <c r="B60" s="1280"/>
      <c r="C60" s="703"/>
      <c r="D60" s="1166" t="s">
        <v>71</v>
      </c>
      <c r="E60" s="1516">
        <v>34.057971014492757</v>
      </c>
      <c r="F60" s="1516"/>
      <c r="G60" s="1516">
        <v>35.333333333333336</v>
      </c>
      <c r="H60" s="1516"/>
      <c r="I60" s="1516">
        <v>39.869281045751634</v>
      </c>
      <c r="J60" s="1516"/>
      <c r="K60" s="1516">
        <v>46</v>
      </c>
      <c r="L60" s="1516"/>
      <c r="M60" s="1516">
        <v>39.097744360902254</v>
      </c>
      <c r="N60" s="1516"/>
      <c r="O60" s="1194"/>
      <c r="P60" s="1237"/>
    </row>
    <row r="61" spans="1:16" s="1215" customFormat="1" ht="11.25" customHeight="1" x14ac:dyDescent="0.2">
      <c r="A61" s="1212"/>
      <c r="B61" s="1213"/>
      <c r="C61" s="700"/>
      <c r="D61" s="1166" t="s">
        <v>158</v>
      </c>
      <c r="E61" s="1516">
        <v>24.637681159420289</v>
      </c>
      <c r="F61" s="1516"/>
      <c r="G61" s="1516">
        <v>24.666666666666668</v>
      </c>
      <c r="H61" s="1516"/>
      <c r="I61" s="1516">
        <v>27.450980392156865</v>
      </c>
      <c r="J61" s="1516"/>
      <c r="K61" s="1516">
        <v>26</v>
      </c>
      <c r="L61" s="1516"/>
      <c r="M61" s="1516">
        <v>28.571428571428569</v>
      </c>
      <c r="N61" s="1516"/>
      <c r="O61" s="1214"/>
      <c r="P61" s="1212"/>
    </row>
    <row r="62" spans="1:16" ht="13.5" customHeight="1" x14ac:dyDescent="0.2">
      <c r="A62" s="1173"/>
      <c r="B62" s="1213"/>
      <c r="C62" s="700" t="s">
        <v>132</v>
      </c>
      <c r="D62" s="706"/>
      <c r="E62" s="1518">
        <v>2.8852353320438429</v>
      </c>
      <c r="F62" s="1518"/>
      <c r="G62" s="1518">
        <v>3.1512605042016806</v>
      </c>
      <c r="H62" s="1518"/>
      <c r="I62" s="1518">
        <v>3.0288689067676291</v>
      </c>
      <c r="J62" s="1518"/>
      <c r="K62" s="1518">
        <v>2.9522024367385189</v>
      </c>
      <c r="L62" s="1518"/>
      <c r="M62" s="1518">
        <v>3.075272662256392</v>
      </c>
      <c r="N62" s="1518"/>
      <c r="O62" s="1199"/>
      <c r="P62" s="1173"/>
    </row>
    <row r="63" spans="1:16" s="1240" customFormat="1" ht="11.25" customHeight="1" x14ac:dyDescent="0.2">
      <c r="A63" s="1237"/>
      <c r="B63" s="1280"/>
      <c r="C63" s="703"/>
      <c r="D63" s="1166" t="s">
        <v>71</v>
      </c>
      <c r="E63" s="1516">
        <v>43.575418994413411</v>
      </c>
      <c r="F63" s="1516"/>
      <c r="G63" s="1516">
        <v>48.205128205128204</v>
      </c>
      <c r="H63" s="1516"/>
      <c r="I63" s="1516">
        <v>48.437500000000007</v>
      </c>
      <c r="J63" s="1516"/>
      <c r="K63" s="1516">
        <v>48.148148148148152</v>
      </c>
      <c r="L63" s="1516"/>
      <c r="M63" s="1516">
        <v>40.697674418604649</v>
      </c>
      <c r="N63" s="1516"/>
      <c r="O63" s="1194"/>
      <c r="P63" s="1237"/>
    </row>
    <row r="64" spans="1:16" ht="11.25" customHeight="1" x14ac:dyDescent="0.2">
      <c r="A64" s="1173"/>
      <c r="B64" s="1213"/>
      <c r="C64" s="700"/>
      <c r="D64" s="1166" t="s">
        <v>158</v>
      </c>
      <c r="E64" s="1516">
        <v>21.229050279329609</v>
      </c>
      <c r="F64" s="1516"/>
      <c r="G64" s="1516">
        <v>24.102564102564102</v>
      </c>
      <c r="H64" s="1516"/>
      <c r="I64" s="1516">
        <v>19.791666666666664</v>
      </c>
      <c r="J64" s="1516"/>
      <c r="K64" s="1516">
        <v>20.105820105820108</v>
      </c>
      <c r="L64" s="1516"/>
      <c r="M64" s="1516">
        <v>18.02325581395349</v>
      </c>
      <c r="N64" s="1516"/>
      <c r="O64" s="1199"/>
      <c r="P64" s="1173"/>
    </row>
    <row r="65" spans="1:16" s="781" customFormat="1" ht="12" customHeight="1" x14ac:dyDescent="0.2">
      <c r="A65" s="812"/>
      <c r="B65" s="813"/>
      <c r="C65" s="814" t="s">
        <v>426</v>
      </c>
      <c r="D65" s="815"/>
      <c r="E65" s="816"/>
      <c r="F65" s="1218"/>
      <c r="G65" s="816"/>
      <c r="H65" s="1218"/>
      <c r="I65" s="816"/>
      <c r="J65" s="1218"/>
      <c r="K65" s="816"/>
      <c r="L65" s="1218"/>
      <c r="M65" s="816"/>
      <c r="N65" s="1218"/>
      <c r="O65" s="817"/>
      <c r="P65" s="808"/>
    </row>
    <row r="66" spans="1:16" s="1283" customFormat="1" ht="13.5" customHeight="1" x14ac:dyDescent="0.2">
      <c r="A66" s="1281"/>
      <c r="B66" s="1213"/>
      <c r="C66" s="1220" t="s">
        <v>408</v>
      </c>
      <c r="D66" s="703"/>
      <c r="E66" s="1517" t="s">
        <v>88</v>
      </c>
      <c r="F66" s="1517"/>
      <c r="G66" s="1517"/>
      <c r="H66" s="1517"/>
      <c r="I66" s="1517"/>
      <c r="J66" s="1517"/>
      <c r="K66" s="1517"/>
      <c r="L66" s="1517"/>
      <c r="M66" s="1517"/>
      <c r="N66" s="1517"/>
      <c r="O66" s="1282"/>
      <c r="P66" s="1281"/>
    </row>
    <row r="67" spans="1:16" ht="13.5" customHeight="1" x14ac:dyDescent="0.2">
      <c r="A67" s="1173"/>
      <c r="B67" s="1284">
        <v>8</v>
      </c>
      <c r="C67" s="1483">
        <v>42644</v>
      </c>
      <c r="D67" s="1483"/>
      <c r="E67" s="1169"/>
      <c r="F67" s="1169"/>
      <c r="G67" s="1169"/>
      <c r="H67" s="1169"/>
      <c r="I67" s="1169"/>
      <c r="J67" s="1169"/>
      <c r="K67" s="1169"/>
      <c r="L67" s="1169"/>
      <c r="M67" s="1169"/>
      <c r="N67" s="1169"/>
      <c r="O67" s="1258"/>
      <c r="P67" s="1173"/>
    </row>
  </sheetData>
  <mergeCells count="28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1:D41"/>
    <mergeCell ref="E41:F41"/>
    <mergeCell ref="G41:H41"/>
    <mergeCell ref="I41:J41"/>
    <mergeCell ref="K41:L41"/>
    <mergeCell ref="M41:N41"/>
    <mergeCell ref="C38:D39"/>
    <mergeCell ref="E40:F40"/>
    <mergeCell ref="G40:H40"/>
    <mergeCell ref="I40:J40"/>
    <mergeCell ref="K40:L40"/>
    <mergeCell ref="M40:N40"/>
    <mergeCell ref="E42:F42"/>
    <mergeCell ref="G42:H42"/>
    <mergeCell ref="I42:J42"/>
    <mergeCell ref="K42:L42"/>
    <mergeCell ref="M42:N42"/>
    <mergeCell ref="E43:F43"/>
    <mergeCell ref="G43:H43"/>
    <mergeCell ref="I43:J43"/>
    <mergeCell ref="K43:L43"/>
    <mergeCell ref="M43:N43"/>
    <mergeCell ref="E44:F44"/>
    <mergeCell ref="G44:H44"/>
    <mergeCell ref="I44:J44"/>
    <mergeCell ref="K44:L44"/>
    <mergeCell ref="M44:N44"/>
    <mergeCell ref="E45:F45"/>
    <mergeCell ref="G45:H45"/>
    <mergeCell ref="I45:J45"/>
    <mergeCell ref="K45:L45"/>
    <mergeCell ref="M45:N45"/>
    <mergeCell ref="E46:F46"/>
    <mergeCell ref="G46:H46"/>
    <mergeCell ref="I46:J46"/>
    <mergeCell ref="K46:L46"/>
    <mergeCell ref="M46:N46"/>
    <mergeCell ref="E47:F47"/>
    <mergeCell ref="G47:H47"/>
    <mergeCell ref="I47:J47"/>
    <mergeCell ref="K47:L47"/>
    <mergeCell ref="M47:N47"/>
    <mergeCell ref="E48:F48"/>
    <mergeCell ref="G48:H48"/>
    <mergeCell ref="I48:J48"/>
    <mergeCell ref="K48:L48"/>
    <mergeCell ref="M48:N48"/>
    <mergeCell ref="E49:F49"/>
    <mergeCell ref="G49:H49"/>
    <mergeCell ref="I49:J49"/>
    <mergeCell ref="K49:L49"/>
    <mergeCell ref="M49:N49"/>
    <mergeCell ref="E50:F50"/>
    <mergeCell ref="G50:H50"/>
    <mergeCell ref="I50:J50"/>
    <mergeCell ref="K50:L50"/>
    <mergeCell ref="M50:N50"/>
    <mergeCell ref="E51:F51"/>
    <mergeCell ref="G51:H51"/>
    <mergeCell ref="I51:J51"/>
    <mergeCell ref="K51:L51"/>
    <mergeCell ref="M51:N51"/>
    <mergeCell ref="E52:F52"/>
    <mergeCell ref="G52:H52"/>
    <mergeCell ref="I52:J52"/>
    <mergeCell ref="K52:L52"/>
    <mergeCell ref="M52:N52"/>
    <mergeCell ref="E53:F53"/>
    <mergeCell ref="G53:H53"/>
    <mergeCell ref="I53:J53"/>
    <mergeCell ref="K53:L53"/>
    <mergeCell ref="M53:N53"/>
    <mergeCell ref="E54:F54"/>
    <mergeCell ref="G54:H54"/>
    <mergeCell ref="I54:J54"/>
    <mergeCell ref="K54:L54"/>
    <mergeCell ref="M54:N54"/>
    <mergeCell ref="E55:F55"/>
    <mergeCell ref="G55:H55"/>
    <mergeCell ref="I55:J55"/>
    <mergeCell ref="K55:L55"/>
    <mergeCell ref="M55:N55"/>
    <mergeCell ref="E56:F56"/>
    <mergeCell ref="G56:H56"/>
    <mergeCell ref="I56:J56"/>
    <mergeCell ref="K56:L56"/>
    <mergeCell ref="M56:N56"/>
    <mergeCell ref="E57:F57"/>
    <mergeCell ref="G57:H57"/>
    <mergeCell ref="I57:J57"/>
    <mergeCell ref="K57:L57"/>
    <mergeCell ref="M57:N57"/>
    <mergeCell ref="E58:F58"/>
    <mergeCell ref="G58:H58"/>
    <mergeCell ref="I58:J58"/>
    <mergeCell ref="K58:L58"/>
    <mergeCell ref="M58:N58"/>
    <mergeCell ref="E59:F59"/>
    <mergeCell ref="G59:H59"/>
    <mergeCell ref="I59:J59"/>
    <mergeCell ref="K59:L59"/>
    <mergeCell ref="M59:N59"/>
    <mergeCell ref="E60:F60"/>
    <mergeCell ref="G60:H60"/>
    <mergeCell ref="I60:J60"/>
    <mergeCell ref="K60:L60"/>
    <mergeCell ref="M60:N60"/>
    <mergeCell ref="E61:F61"/>
    <mergeCell ref="G61:H61"/>
    <mergeCell ref="I61:J61"/>
    <mergeCell ref="K61:L61"/>
    <mergeCell ref="M61:N61"/>
    <mergeCell ref="C67:D67"/>
    <mergeCell ref="E64:F64"/>
    <mergeCell ref="G64:H64"/>
    <mergeCell ref="I64:J64"/>
    <mergeCell ref="K64:L64"/>
    <mergeCell ref="M64:N64"/>
    <mergeCell ref="E66:N66"/>
    <mergeCell ref="E62:F62"/>
    <mergeCell ref="G62:H62"/>
    <mergeCell ref="I62:J62"/>
    <mergeCell ref="K62:L62"/>
    <mergeCell ref="M62:N62"/>
    <mergeCell ref="E63:F63"/>
    <mergeCell ref="G63:H63"/>
    <mergeCell ref="I63:J63"/>
    <mergeCell ref="K63:L63"/>
    <mergeCell ref="M63:N63"/>
  </mergeCells>
  <conditionalFormatting sqref="E7:N7 E40:N40">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14" customWidth="1"/>
    <col min="2" max="2" width="2.5703125" style="114" customWidth="1"/>
    <col min="3" max="3" width="1" style="114" customWidth="1"/>
    <col min="4" max="4" width="24.7109375" style="114" customWidth="1"/>
    <col min="5" max="17" width="5.42578125" style="114" customWidth="1"/>
    <col min="18" max="18" width="2.5703125" style="114" customWidth="1"/>
    <col min="19" max="19" width="1" style="114" customWidth="1"/>
    <col min="20" max="16384" width="9.140625" style="114"/>
  </cols>
  <sheetData>
    <row r="1" spans="1:19" ht="13.5" customHeight="1" x14ac:dyDescent="0.2">
      <c r="A1" s="113"/>
      <c r="B1" s="1533" t="s">
        <v>409</v>
      </c>
      <c r="C1" s="1533"/>
      <c r="D1" s="1533"/>
      <c r="E1" s="115"/>
      <c r="F1" s="115"/>
      <c r="G1" s="115"/>
      <c r="H1" s="115"/>
      <c r="I1" s="115"/>
      <c r="J1" s="115"/>
      <c r="K1" s="115"/>
      <c r="L1" s="115"/>
      <c r="M1" s="115"/>
      <c r="N1" s="115"/>
      <c r="O1" s="115"/>
      <c r="P1" s="115"/>
      <c r="Q1" s="115"/>
      <c r="R1" s="115"/>
      <c r="S1" s="113"/>
    </row>
    <row r="2" spans="1:19" ht="6" customHeight="1" x14ac:dyDescent="0.2">
      <c r="A2" s="113"/>
      <c r="B2" s="536"/>
      <c r="C2" s="536"/>
      <c r="D2" s="536"/>
      <c r="E2" s="203"/>
      <c r="F2" s="203"/>
      <c r="G2" s="203"/>
      <c r="H2" s="203"/>
      <c r="I2" s="203"/>
      <c r="J2" s="203"/>
      <c r="K2" s="203"/>
      <c r="L2" s="203"/>
      <c r="M2" s="203"/>
      <c r="N2" s="203"/>
      <c r="O2" s="203"/>
      <c r="P2" s="203"/>
      <c r="Q2" s="203"/>
      <c r="R2" s="204"/>
      <c r="S2" s="115"/>
    </row>
    <row r="3" spans="1:19" ht="10.5" customHeight="1" thickBot="1" x14ac:dyDescent="0.25">
      <c r="A3" s="113"/>
      <c r="B3" s="115"/>
      <c r="C3" s="115"/>
      <c r="D3" s="115"/>
      <c r="E3" s="507"/>
      <c r="F3" s="507"/>
      <c r="G3" s="115"/>
      <c r="H3" s="115"/>
      <c r="I3" s="115"/>
      <c r="J3" s="115"/>
      <c r="K3" s="115"/>
      <c r="L3" s="115"/>
      <c r="M3" s="115"/>
      <c r="N3" s="115"/>
      <c r="O3" s="115"/>
      <c r="P3" s="507"/>
      <c r="Q3" s="507" t="s">
        <v>70</v>
      </c>
      <c r="R3" s="205"/>
      <c r="S3" s="115"/>
    </row>
    <row r="4" spans="1:19" ht="13.5" customHeight="1" thickBot="1" x14ac:dyDescent="0.25">
      <c r="A4" s="113"/>
      <c r="B4" s="115"/>
      <c r="C4" s="355" t="s">
        <v>410</v>
      </c>
      <c r="D4" s="359"/>
      <c r="E4" s="360"/>
      <c r="F4" s="360"/>
      <c r="G4" s="360"/>
      <c r="H4" s="360"/>
      <c r="I4" s="360"/>
      <c r="J4" s="360"/>
      <c r="K4" s="360"/>
      <c r="L4" s="360"/>
      <c r="M4" s="360"/>
      <c r="N4" s="360"/>
      <c r="O4" s="360"/>
      <c r="P4" s="360"/>
      <c r="Q4" s="361"/>
      <c r="R4" s="205"/>
      <c r="S4" s="115"/>
    </row>
    <row r="5" spans="1:19" ht="12" customHeight="1" x14ac:dyDescent="0.2">
      <c r="A5" s="113"/>
      <c r="B5" s="115"/>
      <c r="C5" s="863" t="s">
        <v>78</v>
      </c>
      <c r="D5" s="863"/>
      <c r="E5" s="160"/>
      <c r="F5" s="160"/>
      <c r="G5" s="160"/>
      <c r="H5" s="160"/>
      <c r="I5" s="160"/>
      <c r="J5" s="160"/>
      <c r="K5" s="160"/>
      <c r="L5" s="160"/>
      <c r="M5" s="160"/>
      <c r="N5" s="160"/>
      <c r="O5" s="160"/>
      <c r="P5" s="160"/>
      <c r="Q5" s="160"/>
      <c r="R5" s="205"/>
      <c r="S5" s="115"/>
    </row>
    <row r="6" spans="1:19" s="74" customFormat="1" ht="13.5" customHeight="1" x14ac:dyDescent="0.2">
      <c r="A6" s="140"/>
      <c r="B6" s="149"/>
      <c r="C6" s="1528" t="s">
        <v>128</v>
      </c>
      <c r="D6" s="1529"/>
      <c r="E6" s="1529"/>
      <c r="F6" s="1529"/>
      <c r="G6" s="1529"/>
      <c r="H6" s="1529"/>
      <c r="I6" s="1529"/>
      <c r="J6" s="1529"/>
      <c r="K6" s="1529"/>
      <c r="L6" s="1529"/>
      <c r="M6" s="1529"/>
      <c r="N6" s="1529"/>
      <c r="O6" s="1529"/>
      <c r="P6" s="1529"/>
      <c r="Q6" s="1530"/>
      <c r="R6" s="205"/>
      <c r="S6" s="2"/>
    </row>
    <row r="7" spans="1:19" s="74" customFormat="1" ht="3.75" customHeight="1" x14ac:dyDescent="0.2">
      <c r="A7" s="140"/>
      <c r="B7" s="149"/>
      <c r="C7" s="864"/>
      <c r="D7" s="864"/>
      <c r="E7" s="865"/>
      <c r="F7" s="865"/>
      <c r="G7" s="865"/>
      <c r="H7" s="865"/>
      <c r="I7" s="865"/>
      <c r="J7" s="865"/>
      <c r="K7" s="865"/>
      <c r="L7" s="865"/>
      <c r="M7" s="865"/>
      <c r="N7" s="865"/>
      <c r="O7" s="865"/>
      <c r="P7" s="865"/>
      <c r="Q7" s="865"/>
      <c r="R7" s="205"/>
      <c r="S7" s="2"/>
    </row>
    <row r="8" spans="1:19" s="74" customFormat="1" ht="13.5" customHeight="1" x14ac:dyDescent="0.2">
      <c r="A8" s="140"/>
      <c r="B8" s="149"/>
      <c r="C8" s="865"/>
      <c r="D8" s="865"/>
      <c r="E8" s="1535">
        <v>2015</v>
      </c>
      <c r="F8" s="1535"/>
      <c r="G8" s="1535"/>
      <c r="H8" s="1535"/>
      <c r="I8" s="1536">
        <v>2016</v>
      </c>
      <c r="J8" s="1536"/>
      <c r="K8" s="1536"/>
      <c r="L8" s="1536"/>
      <c r="M8" s="1536"/>
      <c r="N8" s="1536"/>
      <c r="O8" s="1536"/>
      <c r="P8" s="1536"/>
      <c r="Q8" s="1536"/>
      <c r="R8" s="205"/>
      <c r="S8" s="2"/>
    </row>
    <row r="9" spans="1:19" ht="12.75" customHeight="1" x14ac:dyDescent="0.2">
      <c r="A9" s="113"/>
      <c r="B9" s="115"/>
      <c r="C9" s="1534"/>
      <c r="D9" s="1534"/>
      <c r="E9" s="656" t="s">
        <v>97</v>
      </c>
      <c r="F9" s="656" t="s">
        <v>96</v>
      </c>
      <c r="G9" s="656" t="s">
        <v>95</v>
      </c>
      <c r="H9" s="656" t="s">
        <v>94</v>
      </c>
      <c r="I9" s="656" t="s">
        <v>93</v>
      </c>
      <c r="J9" s="656" t="s">
        <v>104</v>
      </c>
      <c r="K9" s="656" t="s">
        <v>103</v>
      </c>
      <c r="L9" s="656" t="s">
        <v>102</v>
      </c>
      <c r="M9" s="656" t="s">
        <v>101</v>
      </c>
      <c r="N9" s="656" t="s">
        <v>100</v>
      </c>
      <c r="O9" s="656" t="s">
        <v>99</v>
      </c>
      <c r="P9" s="656" t="s">
        <v>98</v>
      </c>
      <c r="Q9" s="656" t="s">
        <v>97</v>
      </c>
      <c r="R9" s="205"/>
      <c r="S9" s="115"/>
    </row>
    <row r="10" spans="1:19" ht="3.75" customHeight="1" x14ac:dyDescent="0.2">
      <c r="A10" s="113"/>
      <c r="B10" s="115"/>
      <c r="C10" s="823"/>
      <c r="D10" s="823"/>
      <c r="E10" s="820"/>
      <c r="F10" s="820"/>
      <c r="G10" s="820"/>
      <c r="H10" s="820"/>
      <c r="I10" s="820"/>
      <c r="J10" s="820"/>
      <c r="K10" s="820"/>
      <c r="L10" s="820"/>
      <c r="M10" s="820"/>
      <c r="N10" s="820"/>
      <c r="O10" s="820"/>
      <c r="P10" s="820"/>
      <c r="Q10" s="820"/>
      <c r="R10" s="205"/>
      <c r="S10" s="115"/>
    </row>
    <row r="11" spans="1:19" ht="13.5" customHeight="1" x14ac:dyDescent="0.2">
      <c r="A11" s="113"/>
      <c r="B11" s="115"/>
      <c r="C11" s="1531" t="s">
        <v>394</v>
      </c>
      <c r="D11" s="1532"/>
      <c r="E11" s="821"/>
      <c r="F11" s="821"/>
      <c r="G11" s="821"/>
      <c r="H11" s="821"/>
      <c r="I11" s="821"/>
      <c r="J11" s="821"/>
      <c r="K11" s="821"/>
      <c r="L11" s="821"/>
      <c r="M11" s="821"/>
      <c r="N11" s="821"/>
      <c r="O11" s="821"/>
      <c r="P11" s="821"/>
      <c r="Q11" s="821"/>
      <c r="R11" s="205"/>
      <c r="S11" s="115"/>
    </row>
    <row r="12" spans="1:19" s="148" customFormat="1" ht="13.5" customHeight="1" x14ac:dyDescent="0.2">
      <c r="A12" s="140"/>
      <c r="B12" s="149"/>
      <c r="D12" s="869" t="s">
        <v>68</v>
      </c>
      <c r="E12" s="824">
        <v>77</v>
      </c>
      <c r="F12" s="824">
        <v>75</v>
      </c>
      <c r="G12" s="824">
        <v>82</v>
      </c>
      <c r="H12" s="824">
        <v>89</v>
      </c>
      <c r="I12" s="824">
        <v>82</v>
      </c>
      <c r="J12" s="824">
        <v>99</v>
      </c>
      <c r="K12" s="824">
        <v>90</v>
      </c>
      <c r="L12" s="824">
        <v>84</v>
      </c>
      <c r="M12" s="824">
        <v>70</v>
      </c>
      <c r="N12" s="824">
        <v>72</v>
      </c>
      <c r="O12" s="824">
        <v>67</v>
      </c>
      <c r="P12" s="824">
        <v>51</v>
      </c>
      <c r="Q12" s="824">
        <v>64</v>
      </c>
      <c r="R12" s="205"/>
      <c r="S12" s="115"/>
    </row>
    <row r="13" spans="1:19" s="137" customFormat="1" ht="18.75" customHeight="1" x14ac:dyDescent="0.2">
      <c r="A13" s="140"/>
      <c r="B13" s="149"/>
      <c r="C13" s="535"/>
      <c r="D13" s="206"/>
      <c r="E13" s="142"/>
      <c r="F13" s="142"/>
      <c r="G13" s="142"/>
      <c r="H13" s="142"/>
      <c r="I13" s="142"/>
      <c r="J13" s="142"/>
      <c r="K13" s="142"/>
      <c r="L13" s="142"/>
      <c r="M13" s="142"/>
      <c r="N13" s="142"/>
      <c r="O13" s="142"/>
      <c r="P13" s="142"/>
      <c r="Q13" s="142"/>
      <c r="R13" s="205"/>
      <c r="S13" s="115"/>
    </row>
    <row r="14" spans="1:19" s="137" customFormat="1" ht="13.5" customHeight="1" x14ac:dyDescent="0.2">
      <c r="A14" s="140"/>
      <c r="B14" s="149"/>
      <c r="C14" s="1531" t="s">
        <v>146</v>
      </c>
      <c r="D14" s="1532"/>
      <c r="E14" s="142"/>
      <c r="F14" s="142"/>
      <c r="G14" s="142"/>
      <c r="H14" s="142"/>
      <c r="I14" s="142"/>
      <c r="J14" s="142"/>
      <c r="K14" s="142"/>
      <c r="L14" s="142"/>
      <c r="M14" s="142"/>
      <c r="N14" s="142"/>
      <c r="O14" s="142"/>
      <c r="P14" s="142"/>
      <c r="Q14" s="142"/>
      <c r="R14" s="205"/>
      <c r="S14" s="115"/>
    </row>
    <row r="15" spans="1:19" s="144" customFormat="1" ht="13.5" customHeight="1" x14ac:dyDescent="0.2">
      <c r="A15" s="140"/>
      <c r="B15" s="149"/>
      <c r="D15" s="869" t="s">
        <v>68</v>
      </c>
      <c r="E15" s="857">
        <v>423</v>
      </c>
      <c r="F15" s="857">
        <v>800</v>
      </c>
      <c r="G15" s="857">
        <v>1171</v>
      </c>
      <c r="H15" s="857">
        <v>1614</v>
      </c>
      <c r="I15" s="857">
        <v>1428</v>
      </c>
      <c r="J15" s="857">
        <v>1549</v>
      </c>
      <c r="K15" s="857">
        <v>1313</v>
      </c>
      <c r="L15" s="857">
        <v>1226</v>
      </c>
      <c r="M15" s="857">
        <v>885</v>
      </c>
      <c r="N15" s="857">
        <v>1135</v>
      </c>
      <c r="O15" s="857">
        <v>822</v>
      </c>
      <c r="P15" s="857">
        <v>794</v>
      </c>
      <c r="Q15" s="857">
        <v>857</v>
      </c>
      <c r="R15" s="208"/>
      <c r="S15" s="138"/>
    </row>
    <row r="16" spans="1:19" s="119" customFormat="1" ht="26.25" customHeight="1" x14ac:dyDescent="0.2">
      <c r="A16" s="885"/>
      <c r="B16" s="118"/>
      <c r="C16" s="886"/>
      <c r="D16" s="887" t="s">
        <v>689</v>
      </c>
      <c r="E16" s="888">
        <v>259</v>
      </c>
      <c r="F16" s="888">
        <v>630</v>
      </c>
      <c r="G16" s="888">
        <v>948</v>
      </c>
      <c r="H16" s="888">
        <v>1040</v>
      </c>
      <c r="I16" s="888">
        <v>851</v>
      </c>
      <c r="J16" s="888">
        <v>957</v>
      </c>
      <c r="K16" s="888">
        <v>820</v>
      </c>
      <c r="L16" s="888">
        <v>673</v>
      </c>
      <c r="M16" s="888">
        <v>514</v>
      </c>
      <c r="N16" s="888">
        <v>533</v>
      </c>
      <c r="O16" s="888">
        <v>404</v>
      </c>
      <c r="P16" s="888">
        <v>533</v>
      </c>
      <c r="Q16" s="888">
        <v>571</v>
      </c>
      <c r="R16" s="883"/>
      <c r="S16" s="118"/>
    </row>
    <row r="17" spans="1:19" s="137" customFormat="1" ht="18.75" customHeight="1" x14ac:dyDescent="0.2">
      <c r="A17" s="140"/>
      <c r="B17" s="136"/>
      <c r="C17" s="535" t="s">
        <v>237</v>
      </c>
      <c r="D17" s="889" t="s">
        <v>690</v>
      </c>
      <c r="E17" s="878">
        <v>164</v>
      </c>
      <c r="F17" s="878">
        <v>170</v>
      </c>
      <c r="G17" s="878">
        <v>223</v>
      </c>
      <c r="H17" s="878">
        <v>574</v>
      </c>
      <c r="I17" s="878">
        <v>577</v>
      </c>
      <c r="J17" s="878">
        <v>592</v>
      </c>
      <c r="K17" s="878">
        <v>493</v>
      </c>
      <c r="L17" s="878">
        <v>553</v>
      </c>
      <c r="M17" s="878">
        <v>371</v>
      </c>
      <c r="N17" s="878">
        <v>602</v>
      </c>
      <c r="O17" s="878">
        <v>418</v>
      </c>
      <c r="P17" s="878">
        <v>261</v>
      </c>
      <c r="Q17" s="878">
        <v>286</v>
      </c>
      <c r="R17" s="205"/>
      <c r="S17" s="115"/>
    </row>
    <row r="18" spans="1:19" s="137" customFormat="1" x14ac:dyDescent="0.2">
      <c r="A18" s="140"/>
      <c r="B18" s="136"/>
      <c r="C18" s="535"/>
      <c r="D18" s="209"/>
      <c r="E18" s="142"/>
      <c r="F18" s="142"/>
      <c r="G18" s="142"/>
      <c r="H18" s="142"/>
      <c r="I18" s="142"/>
      <c r="J18" s="142"/>
      <c r="K18" s="142"/>
      <c r="L18" s="142"/>
      <c r="M18" s="142"/>
      <c r="N18" s="142"/>
      <c r="O18" s="142"/>
      <c r="P18" s="142"/>
      <c r="Q18" s="142"/>
      <c r="R18" s="205"/>
      <c r="S18" s="115"/>
    </row>
    <row r="19" spans="1:19" s="137" customFormat="1" ht="13.5" customHeight="1" x14ac:dyDescent="0.2">
      <c r="A19" s="140"/>
      <c r="B19" s="136"/>
      <c r="C19" s="535"/>
      <c r="D19" s="209"/>
      <c r="E19" s="132"/>
      <c r="F19" s="132"/>
      <c r="G19" s="132"/>
      <c r="H19" s="132"/>
      <c r="I19" s="132"/>
      <c r="J19" s="132"/>
      <c r="K19" s="132"/>
      <c r="L19" s="132"/>
      <c r="M19" s="132"/>
      <c r="N19" s="132"/>
      <c r="O19" s="132"/>
      <c r="P19" s="132"/>
      <c r="Q19" s="132"/>
      <c r="R19" s="205"/>
      <c r="S19" s="115"/>
    </row>
    <row r="20" spans="1:19" s="137" customFormat="1" ht="13.5" customHeight="1" x14ac:dyDescent="0.2">
      <c r="A20" s="140"/>
      <c r="B20" s="136"/>
      <c r="C20" s="535"/>
      <c r="D20" s="444"/>
      <c r="E20" s="143"/>
      <c r="F20" s="143"/>
      <c r="G20" s="143"/>
      <c r="H20" s="143"/>
      <c r="I20" s="143"/>
      <c r="J20" s="143"/>
      <c r="K20" s="143"/>
      <c r="L20" s="143"/>
      <c r="M20" s="143"/>
      <c r="N20" s="143"/>
      <c r="O20" s="143"/>
      <c r="P20" s="143"/>
      <c r="Q20" s="143"/>
      <c r="R20" s="205"/>
      <c r="S20" s="115"/>
    </row>
    <row r="21" spans="1:19" s="137" customFormat="1" ht="13.5" customHeight="1" x14ac:dyDescent="0.2">
      <c r="A21" s="140"/>
      <c r="B21" s="136"/>
      <c r="C21" s="535"/>
      <c r="D21" s="444"/>
      <c r="E21" s="143"/>
      <c r="F21" s="143"/>
      <c r="G21" s="143"/>
      <c r="H21" s="143"/>
      <c r="I21" s="143"/>
      <c r="J21" s="143"/>
      <c r="K21" s="143"/>
      <c r="L21" s="143"/>
      <c r="M21" s="143"/>
      <c r="N21" s="143"/>
      <c r="O21" s="143"/>
      <c r="P21" s="143"/>
      <c r="Q21" s="143"/>
      <c r="R21" s="205"/>
      <c r="S21" s="115"/>
    </row>
    <row r="22" spans="1:19" s="137" customFormat="1" ht="13.5" customHeight="1" x14ac:dyDescent="0.2">
      <c r="A22" s="135"/>
      <c r="B22" s="136"/>
      <c r="C22" s="535"/>
      <c r="D22" s="444"/>
      <c r="E22" s="143"/>
      <c r="F22" s="143"/>
      <c r="G22" s="143"/>
      <c r="H22" s="143"/>
      <c r="I22" s="143"/>
      <c r="J22" s="143"/>
      <c r="K22" s="143"/>
      <c r="L22" s="143"/>
      <c r="M22" s="143"/>
      <c r="N22" s="143"/>
      <c r="O22" s="143"/>
      <c r="P22" s="143"/>
      <c r="Q22" s="143"/>
      <c r="R22" s="205"/>
      <c r="S22" s="115"/>
    </row>
    <row r="23" spans="1:19" s="137" customFormat="1" ht="13.5" customHeight="1" x14ac:dyDescent="0.2">
      <c r="A23" s="135"/>
      <c r="B23" s="136"/>
      <c r="C23" s="535"/>
      <c r="D23" s="444"/>
      <c r="E23" s="143"/>
      <c r="F23" s="143"/>
      <c r="G23" s="143"/>
      <c r="H23" s="143"/>
      <c r="I23" s="143"/>
      <c r="J23" s="143"/>
      <c r="K23" s="143"/>
      <c r="L23" s="143"/>
      <c r="M23" s="143"/>
      <c r="N23" s="143"/>
      <c r="O23" s="143"/>
      <c r="P23" s="143"/>
      <c r="Q23" s="143"/>
      <c r="R23" s="205"/>
      <c r="S23" s="115"/>
    </row>
    <row r="24" spans="1:19" s="137" customFormat="1" ht="13.5" customHeight="1" x14ac:dyDescent="0.2">
      <c r="A24" s="135"/>
      <c r="B24" s="136"/>
      <c r="C24" s="535"/>
      <c r="D24" s="444"/>
      <c r="E24" s="143"/>
      <c r="F24" s="143"/>
      <c r="G24" s="143"/>
      <c r="H24" s="143"/>
      <c r="I24" s="143"/>
      <c r="J24" s="143"/>
      <c r="K24" s="143"/>
      <c r="L24" s="143"/>
      <c r="M24" s="143"/>
      <c r="N24" s="143"/>
      <c r="O24" s="143"/>
      <c r="P24" s="143"/>
      <c r="Q24" s="143"/>
      <c r="R24" s="205"/>
      <c r="S24" s="115"/>
    </row>
    <row r="25" spans="1:19" s="137" customFormat="1" ht="13.5" customHeight="1" x14ac:dyDescent="0.2">
      <c r="A25" s="135"/>
      <c r="B25" s="136"/>
      <c r="C25" s="535"/>
      <c r="D25" s="444"/>
      <c r="E25" s="143"/>
      <c r="F25" s="143"/>
      <c r="G25" s="143"/>
      <c r="H25" s="143"/>
      <c r="I25" s="143"/>
      <c r="J25" s="143"/>
      <c r="K25" s="143"/>
      <c r="L25" s="143"/>
      <c r="M25" s="143"/>
      <c r="N25" s="143"/>
      <c r="O25" s="143"/>
      <c r="P25" s="143"/>
      <c r="Q25" s="143"/>
      <c r="R25" s="205"/>
      <c r="S25" s="115"/>
    </row>
    <row r="26" spans="1:19" s="144" customFormat="1" ht="13.5" customHeight="1" x14ac:dyDescent="0.2">
      <c r="A26" s="145"/>
      <c r="B26" s="146"/>
      <c r="C26" s="445"/>
      <c r="D26" s="207"/>
      <c r="E26" s="147"/>
      <c r="F26" s="147"/>
      <c r="G26" s="147"/>
      <c r="H26" s="147"/>
      <c r="I26" s="147"/>
      <c r="J26" s="147"/>
      <c r="K26" s="147"/>
      <c r="L26" s="147"/>
      <c r="M26" s="147"/>
      <c r="N26" s="147"/>
      <c r="O26" s="147"/>
      <c r="P26" s="147"/>
      <c r="Q26" s="147"/>
      <c r="R26" s="208"/>
      <c r="S26" s="138"/>
    </row>
    <row r="27" spans="1:19" ht="13.5" customHeight="1" x14ac:dyDescent="0.2">
      <c r="A27" s="113"/>
      <c r="B27" s="115"/>
      <c r="C27" s="535"/>
      <c r="D27" s="116"/>
      <c r="E27" s="143"/>
      <c r="F27" s="143"/>
      <c r="G27" s="143"/>
      <c r="H27" s="143"/>
      <c r="I27" s="143"/>
      <c r="J27" s="143"/>
      <c r="K27" s="143"/>
      <c r="L27" s="143"/>
      <c r="M27" s="143"/>
      <c r="N27" s="143"/>
      <c r="O27" s="143"/>
      <c r="P27" s="143"/>
      <c r="Q27" s="143"/>
      <c r="R27" s="205"/>
      <c r="S27" s="115"/>
    </row>
    <row r="28" spans="1:19" s="137" customFormat="1" ht="13.5" customHeight="1" x14ac:dyDescent="0.2">
      <c r="A28" s="135"/>
      <c r="B28" s="136"/>
      <c r="C28" s="535"/>
      <c r="D28" s="116"/>
      <c r="E28" s="143"/>
      <c r="F28" s="143"/>
      <c r="G28" s="143"/>
      <c r="H28" s="143"/>
      <c r="I28" s="143"/>
      <c r="J28" s="143"/>
      <c r="K28" s="143"/>
      <c r="L28" s="143"/>
      <c r="M28" s="143"/>
      <c r="N28" s="143"/>
      <c r="O28" s="143"/>
      <c r="P28" s="143"/>
      <c r="Q28" s="143"/>
      <c r="R28" s="205"/>
      <c r="S28" s="115"/>
    </row>
    <row r="29" spans="1:19" s="137" customFormat="1" ht="13.5" customHeight="1" x14ac:dyDescent="0.2">
      <c r="A29" s="135"/>
      <c r="B29" s="136"/>
      <c r="C29" s="535"/>
      <c r="D29" s="209"/>
      <c r="E29" s="143"/>
      <c r="F29" s="143"/>
      <c r="G29" s="143"/>
      <c r="H29" s="143"/>
      <c r="I29" s="143"/>
      <c r="J29" s="143"/>
      <c r="K29" s="143"/>
      <c r="L29" s="143"/>
      <c r="M29" s="143"/>
      <c r="N29" s="143"/>
      <c r="O29" s="143"/>
      <c r="P29" s="143"/>
      <c r="Q29" s="143"/>
      <c r="R29" s="205"/>
      <c r="S29" s="115"/>
    </row>
    <row r="30" spans="1:19" s="137" customFormat="1" ht="13.5" customHeight="1" x14ac:dyDescent="0.2">
      <c r="A30" s="135"/>
      <c r="B30" s="136"/>
      <c r="C30" s="535"/>
      <c r="D30" s="659"/>
      <c r="E30" s="660"/>
      <c r="F30" s="660"/>
      <c r="G30" s="660"/>
      <c r="H30" s="660"/>
      <c r="I30" s="660"/>
      <c r="J30" s="660"/>
      <c r="K30" s="660"/>
      <c r="L30" s="660"/>
      <c r="M30" s="660"/>
      <c r="N30" s="660"/>
      <c r="O30" s="660"/>
      <c r="P30" s="660"/>
      <c r="Q30" s="660"/>
      <c r="R30" s="205"/>
      <c r="S30" s="115"/>
    </row>
    <row r="31" spans="1:19" s="144" customFormat="1" ht="13.5" customHeight="1" x14ac:dyDescent="0.2">
      <c r="A31" s="145"/>
      <c r="B31" s="146"/>
      <c r="C31" s="445"/>
      <c r="D31" s="661"/>
      <c r="E31" s="661"/>
      <c r="F31" s="661"/>
      <c r="G31" s="661"/>
      <c r="H31" s="661"/>
      <c r="I31" s="661"/>
      <c r="J31" s="661"/>
      <c r="K31" s="661"/>
      <c r="L31" s="661"/>
      <c r="M31" s="661"/>
      <c r="N31" s="661"/>
      <c r="O31" s="661"/>
      <c r="P31" s="661"/>
      <c r="Q31" s="661"/>
      <c r="R31" s="208"/>
      <c r="S31" s="138"/>
    </row>
    <row r="32" spans="1:19" ht="35.25" customHeight="1" x14ac:dyDescent="0.2">
      <c r="A32" s="113"/>
      <c r="B32" s="115"/>
      <c r="C32" s="535"/>
      <c r="D32" s="662"/>
      <c r="E32" s="660"/>
      <c r="F32" s="660"/>
      <c r="G32" s="660"/>
      <c r="H32" s="660"/>
      <c r="I32" s="660"/>
      <c r="J32" s="660"/>
      <c r="K32" s="660"/>
      <c r="L32" s="660"/>
      <c r="M32" s="660"/>
      <c r="N32" s="660"/>
      <c r="O32" s="660"/>
      <c r="P32" s="660"/>
      <c r="Q32" s="660"/>
      <c r="R32" s="205"/>
      <c r="S32" s="115"/>
    </row>
    <row r="33" spans="1:19" ht="13.5" customHeight="1" x14ac:dyDescent="0.2">
      <c r="A33" s="113"/>
      <c r="B33" s="115"/>
      <c r="C33" s="870" t="s">
        <v>180</v>
      </c>
      <c r="D33" s="871"/>
      <c r="E33" s="871"/>
      <c r="F33" s="871"/>
      <c r="G33" s="871"/>
      <c r="H33" s="871"/>
      <c r="I33" s="871"/>
      <c r="J33" s="871"/>
      <c r="K33" s="871"/>
      <c r="L33" s="871"/>
      <c r="M33" s="871"/>
      <c r="N33" s="871"/>
      <c r="O33" s="871"/>
      <c r="P33" s="871"/>
      <c r="Q33" s="872"/>
      <c r="R33" s="205"/>
      <c r="S33" s="141"/>
    </row>
    <row r="34" spans="1:19" s="137" customFormat="1" ht="3.75" customHeight="1" x14ac:dyDescent="0.2">
      <c r="A34" s="135"/>
      <c r="B34" s="136"/>
      <c r="C34" s="535"/>
      <c r="D34" s="209"/>
      <c r="E34" s="143"/>
      <c r="F34" s="143"/>
      <c r="G34" s="143"/>
      <c r="H34" s="143"/>
      <c r="I34" s="143"/>
      <c r="J34" s="143"/>
      <c r="K34" s="143"/>
      <c r="L34" s="143"/>
      <c r="M34" s="143"/>
      <c r="N34" s="143"/>
      <c r="O34" s="143"/>
      <c r="P34" s="143"/>
      <c r="Q34" s="143"/>
      <c r="R34" s="205"/>
      <c r="S34" s="115"/>
    </row>
    <row r="35" spans="1:19" ht="12.75" customHeight="1" x14ac:dyDescent="0.2">
      <c r="A35" s="113"/>
      <c r="B35" s="115"/>
      <c r="C35" s="1534"/>
      <c r="D35" s="1534"/>
      <c r="E35" s="856">
        <v>2002</v>
      </c>
      <c r="F35" s="856">
        <v>2003</v>
      </c>
      <c r="G35" s="856">
        <v>2004</v>
      </c>
      <c r="H35" s="858" t="s">
        <v>691</v>
      </c>
      <c r="I35" s="856" t="s">
        <v>692</v>
      </c>
      <c r="J35" s="856" t="s">
        <v>693</v>
      </c>
      <c r="K35" s="856" t="s">
        <v>694</v>
      </c>
      <c r="L35" s="849" t="s">
        <v>695</v>
      </c>
      <c r="M35" s="852" t="s">
        <v>696</v>
      </c>
      <c r="N35" s="866" t="s">
        <v>697</v>
      </c>
      <c r="O35" s="866">
        <v>2013</v>
      </c>
      <c r="P35" s="866">
        <v>2014</v>
      </c>
      <c r="Q35" s="866">
        <v>2015</v>
      </c>
      <c r="R35" s="205"/>
      <c r="S35" s="115"/>
    </row>
    <row r="36" spans="1:19" ht="3.75" customHeight="1" x14ac:dyDescent="0.2">
      <c r="A36" s="113"/>
      <c r="B36" s="115"/>
      <c r="C36" s="823"/>
      <c r="D36" s="823"/>
      <c r="E36" s="810"/>
      <c r="F36" s="810"/>
      <c r="G36" s="844"/>
      <c r="H36" s="859"/>
      <c r="I36" s="921"/>
      <c r="J36" s="921"/>
      <c r="K36" s="921"/>
      <c r="L36" s="844"/>
      <c r="M36" s="844"/>
      <c r="N36" s="867"/>
      <c r="O36" s="867"/>
      <c r="P36" s="867"/>
      <c r="Q36" s="867"/>
      <c r="R36" s="205"/>
      <c r="S36" s="115"/>
    </row>
    <row r="37" spans="1:19" ht="13.5" customHeight="1" x14ac:dyDescent="0.2">
      <c r="A37" s="113"/>
      <c r="B37" s="115"/>
      <c r="C37" s="1531" t="s">
        <v>394</v>
      </c>
      <c r="D37" s="1532"/>
      <c r="E37" s="810"/>
      <c r="F37" s="810"/>
      <c r="G37" s="844"/>
      <c r="H37" s="859"/>
      <c r="I37" s="921"/>
      <c r="J37" s="921"/>
      <c r="K37" s="921"/>
      <c r="L37" s="844"/>
      <c r="M37" s="844"/>
      <c r="N37" s="867"/>
      <c r="O37" s="867"/>
      <c r="P37" s="867"/>
      <c r="Q37" s="867"/>
      <c r="R37" s="205"/>
      <c r="S37" s="115"/>
    </row>
    <row r="38" spans="1:19" s="148" customFormat="1" ht="13.5" customHeight="1" x14ac:dyDescent="0.2">
      <c r="A38" s="140"/>
      <c r="B38" s="149"/>
      <c r="D38" s="869" t="s">
        <v>68</v>
      </c>
      <c r="E38" s="868" t="s">
        <v>395</v>
      </c>
      <c r="F38" s="868" t="s">
        <v>395</v>
      </c>
      <c r="G38" s="868" t="s">
        <v>395</v>
      </c>
      <c r="H38" s="824">
        <v>49</v>
      </c>
      <c r="I38" s="841">
        <v>28</v>
      </c>
      <c r="J38" s="841">
        <v>54</v>
      </c>
      <c r="K38" s="841">
        <v>423</v>
      </c>
      <c r="L38" s="850">
        <v>324</v>
      </c>
      <c r="M38" s="853">
        <v>266</v>
      </c>
      <c r="N38" s="845">
        <v>550</v>
      </c>
      <c r="O38" s="845">
        <v>547</v>
      </c>
      <c r="P38" s="845">
        <v>344</v>
      </c>
      <c r="Q38" s="845">
        <v>254</v>
      </c>
      <c r="R38" s="205"/>
      <c r="S38" s="115"/>
    </row>
    <row r="39" spans="1:19" s="137" customFormat="1" ht="18.75" customHeight="1" x14ac:dyDescent="0.2">
      <c r="A39" s="135"/>
      <c r="B39" s="136"/>
      <c r="C39" s="535"/>
      <c r="D39" s="206"/>
      <c r="E39" s="811"/>
      <c r="F39" s="811"/>
      <c r="G39" s="854"/>
      <c r="H39" s="142"/>
      <c r="I39" s="843"/>
      <c r="J39" s="843"/>
      <c r="K39" s="843"/>
      <c r="L39" s="846"/>
      <c r="M39" s="854"/>
      <c r="N39" s="848"/>
      <c r="O39" s="848"/>
      <c r="P39" s="848"/>
      <c r="Q39" s="848"/>
      <c r="R39" s="205"/>
      <c r="S39" s="115"/>
    </row>
    <row r="40" spans="1:19" s="137" customFormat="1" ht="13.5" customHeight="1" x14ac:dyDescent="0.2">
      <c r="A40" s="135"/>
      <c r="B40" s="136"/>
      <c r="C40" s="1531" t="s">
        <v>146</v>
      </c>
      <c r="D40" s="1532"/>
      <c r="E40" s="811"/>
      <c r="F40" s="811"/>
      <c r="G40" s="854"/>
      <c r="H40" s="142"/>
      <c r="I40" s="843"/>
      <c r="J40" s="843"/>
      <c r="K40" s="843"/>
      <c r="L40" s="846"/>
      <c r="M40" s="854"/>
      <c r="N40" s="848"/>
      <c r="O40" s="848"/>
      <c r="P40" s="848"/>
      <c r="Q40" s="848"/>
      <c r="R40" s="205"/>
      <c r="S40" s="115"/>
    </row>
    <row r="41" spans="1:19" s="144" customFormat="1" ht="13.5" customHeight="1" x14ac:dyDescent="0.2">
      <c r="A41" s="145"/>
      <c r="B41" s="146"/>
      <c r="D41" s="869" t="s">
        <v>68</v>
      </c>
      <c r="E41" s="868" t="s">
        <v>395</v>
      </c>
      <c r="F41" s="868" t="s">
        <v>395</v>
      </c>
      <c r="G41" s="868" t="s">
        <v>395</v>
      </c>
      <c r="H41" s="825">
        <v>664</v>
      </c>
      <c r="I41" s="842">
        <v>891</v>
      </c>
      <c r="J41" s="842">
        <v>1422</v>
      </c>
      <c r="K41" s="842">
        <v>19278</v>
      </c>
      <c r="L41" s="851">
        <v>6145</v>
      </c>
      <c r="M41" s="855">
        <v>3601</v>
      </c>
      <c r="N41" s="847">
        <v>8703</v>
      </c>
      <c r="O41" s="847">
        <v>7434</v>
      </c>
      <c r="P41" s="847">
        <v>4460</v>
      </c>
      <c r="Q41" s="847">
        <v>3872</v>
      </c>
      <c r="R41" s="208"/>
      <c r="S41" s="138"/>
    </row>
    <row r="42" spans="1:19" s="119" customFormat="1" ht="26.25" customHeight="1" x14ac:dyDescent="0.2">
      <c r="A42" s="117"/>
      <c r="B42" s="118"/>
      <c r="C42" s="886"/>
      <c r="D42" s="887" t="s">
        <v>689</v>
      </c>
      <c r="E42" s="890" t="s">
        <v>395</v>
      </c>
      <c r="F42" s="890" t="s">
        <v>395</v>
      </c>
      <c r="G42" s="890" t="s">
        <v>395</v>
      </c>
      <c r="H42" s="892">
        <v>101</v>
      </c>
      <c r="I42" s="891">
        <v>116</v>
      </c>
      <c r="J42" s="891">
        <v>122</v>
      </c>
      <c r="K42" s="891">
        <v>9492</v>
      </c>
      <c r="L42" s="893">
        <v>3334</v>
      </c>
      <c r="M42" s="894">
        <v>2266</v>
      </c>
      <c r="N42" s="895">
        <v>4718</v>
      </c>
      <c r="O42" s="895">
        <v>3439</v>
      </c>
      <c r="P42" s="895">
        <v>2281</v>
      </c>
      <c r="Q42" s="895">
        <v>2413</v>
      </c>
      <c r="R42" s="883"/>
      <c r="S42" s="118"/>
    </row>
    <row r="43" spans="1:19" s="137" customFormat="1" ht="18.75" customHeight="1" x14ac:dyDescent="0.2">
      <c r="A43" s="135"/>
      <c r="B43" s="136"/>
      <c r="C43" s="535" t="s">
        <v>237</v>
      </c>
      <c r="D43" s="889" t="s">
        <v>690</v>
      </c>
      <c r="E43" s="868" t="s">
        <v>395</v>
      </c>
      <c r="F43" s="868" t="s">
        <v>395</v>
      </c>
      <c r="G43" s="868" t="s">
        <v>395</v>
      </c>
      <c r="H43" s="874">
        <v>563</v>
      </c>
      <c r="I43" s="873">
        <v>775</v>
      </c>
      <c r="J43" s="873">
        <v>1300</v>
      </c>
      <c r="K43" s="873">
        <v>9786</v>
      </c>
      <c r="L43" s="875">
        <v>2811</v>
      </c>
      <c r="M43" s="876">
        <v>1335</v>
      </c>
      <c r="N43" s="877">
        <v>3985</v>
      </c>
      <c r="O43" s="877">
        <v>3995</v>
      </c>
      <c r="P43" s="877">
        <v>2179</v>
      </c>
      <c r="Q43" s="877">
        <v>1459</v>
      </c>
      <c r="R43" s="205"/>
      <c r="S43" s="115"/>
    </row>
    <row r="44" spans="1:19" s="137" customFormat="1" ht="13.5" customHeight="1" x14ac:dyDescent="0.2">
      <c r="A44" s="135"/>
      <c r="B44" s="136"/>
      <c r="C44" s="535"/>
      <c r="D44" s="209"/>
      <c r="E44" s="143"/>
      <c r="F44" s="143"/>
      <c r="G44" s="143"/>
      <c r="H44" s="143"/>
      <c r="I44" s="143"/>
      <c r="J44" s="143"/>
      <c r="K44" s="143"/>
      <c r="L44" s="143"/>
      <c r="M44" s="143"/>
      <c r="N44" s="143"/>
      <c r="O44" s="143"/>
      <c r="P44" s="143"/>
      <c r="Q44" s="143"/>
      <c r="R44" s="205"/>
      <c r="S44" s="115"/>
    </row>
    <row r="45" spans="1:19" s="826" customFormat="1" ht="13.5" customHeight="1" x14ac:dyDescent="0.2">
      <c r="A45" s="828"/>
      <c r="B45" s="828"/>
      <c r="C45" s="829"/>
      <c r="D45" s="659"/>
      <c r="E45" s="660"/>
      <c r="F45" s="660"/>
      <c r="G45" s="660"/>
      <c r="H45" s="660"/>
      <c r="I45" s="660"/>
      <c r="J45" s="660"/>
      <c r="K45" s="660"/>
      <c r="L45" s="660"/>
      <c r="M45" s="660"/>
      <c r="N45" s="660"/>
      <c r="O45" s="660"/>
      <c r="P45" s="660"/>
      <c r="Q45" s="660"/>
      <c r="R45" s="205"/>
      <c r="S45" s="115"/>
    </row>
    <row r="46" spans="1:19" s="827" customFormat="1" ht="13.5" customHeight="1" x14ac:dyDescent="0.2">
      <c r="A46" s="661"/>
      <c r="B46" s="661"/>
      <c r="C46" s="831"/>
      <c r="D46" s="661"/>
      <c r="E46" s="832"/>
      <c r="F46" s="832"/>
      <c r="G46" s="832"/>
      <c r="H46" s="832"/>
      <c r="I46" s="832"/>
      <c r="J46" s="832"/>
      <c r="K46" s="832"/>
      <c r="L46" s="832"/>
      <c r="M46" s="832"/>
      <c r="N46" s="832"/>
      <c r="O46" s="832"/>
      <c r="P46" s="832"/>
      <c r="Q46" s="832"/>
      <c r="R46" s="205"/>
      <c r="S46" s="115"/>
    </row>
    <row r="47" spans="1:19" s="539" customFormat="1" ht="13.5" customHeight="1" x14ac:dyDescent="0.2">
      <c r="A47" s="830"/>
      <c r="B47" s="830"/>
      <c r="C47" s="829"/>
      <c r="D47" s="662"/>
      <c r="E47" s="660"/>
      <c r="F47" s="660"/>
      <c r="G47" s="660"/>
      <c r="H47" s="660"/>
      <c r="I47" s="660"/>
      <c r="J47" s="660"/>
      <c r="K47" s="660"/>
      <c r="L47" s="660"/>
      <c r="M47" s="660"/>
      <c r="N47" s="660"/>
      <c r="O47" s="660"/>
      <c r="P47" s="660"/>
      <c r="Q47" s="660"/>
      <c r="R47" s="205"/>
      <c r="S47" s="115"/>
    </row>
    <row r="48" spans="1:19" s="826" customFormat="1" ht="13.5" customHeight="1" x14ac:dyDescent="0.2">
      <c r="A48" s="828"/>
      <c r="B48" s="828"/>
      <c r="C48" s="829"/>
      <c r="D48" s="662"/>
      <c r="E48" s="660"/>
      <c r="F48" s="660"/>
      <c r="G48" s="660"/>
      <c r="H48" s="660"/>
      <c r="I48" s="660"/>
      <c r="J48" s="660"/>
      <c r="K48" s="660"/>
      <c r="L48" s="660"/>
      <c r="M48" s="660"/>
      <c r="N48" s="660"/>
      <c r="O48" s="660"/>
      <c r="P48" s="660"/>
      <c r="Q48" s="660"/>
      <c r="R48" s="205"/>
      <c r="S48" s="115"/>
    </row>
    <row r="49" spans="1:19" s="826" customFormat="1" ht="13.5" customHeight="1" x14ac:dyDescent="0.2">
      <c r="A49" s="828"/>
      <c r="B49" s="828"/>
      <c r="C49" s="829"/>
      <c r="D49" s="659"/>
      <c r="E49" s="660"/>
      <c r="F49" s="660"/>
      <c r="G49" s="660"/>
      <c r="H49" s="660"/>
      <c r="I49" s="660"/>
      <c r="J49" s="660"/>
      <c r="K49" s="660"/>
      <c r="L49" s="660"/>
      <c r="M49" s="660"/>
      <c r="N49" s="660"/>
      <c r="O49" s="660"/>
      <c r="P49" s="660"/>
      <c r="Q49" s="660"/>
      <c r="R49" s="205"/>
      <c r="S49" s="115"/>
    </row>
    <row r="50" spans="1:19" s="826" customFormat="1" ht="13.5" customHeight="1" x14ac:dyDescent="0.2">
      <c r="A50" s="828"/>
      <c r="B50" s="828"/>
      <c r="C50" s="829"/>
      <c r="D50" s="659"/>
      <c r="E50" s="660"/>
      <c r="F50" s="660"/>
      <c r="G50" s="660"/>
      <c r="H50" s="660"/>
      <c r="I50" s="660"/>
      <c r="J50" s="660"/>
      <c r="K50" s="660"/>
      <c r="L50" s="660"/>
      <c r="M50" s="660"/>
      <c r="N50" s="660"/>
      <c r="O50" s="660"/>
      <c r="P50" s="660"/>
      <c r="Q50" s="660"/>
      <c r="R50" s="205"/>
      <c r="S50" s="115"/>
    </row>
    <row r="51" spans="1:19" s="539" customFormat="1" ht="13.5" customHeight="1" x14ac:dyDescent="0.2">
      <c r="A51" s="830"/>
      <c r="B51" s="830"/>
      <c r="C51" s="833"/>
      <c r="D51" s="1540"/>
      <c r="E51" s="1540"/>
      <c r="F51" s="1540"/>
      <c r="G51" s="1540"/>
      <c r="H51" s="834"/>
      <c r="I51" s="834"/>
      <c r="J51" s="834"/>
      <c r="K51" s="834"/>
      <c r="L51" s="834"/>
      <c r="M51" s="834"/>
      <c r="N51" s="834"/>
      <c r="O51" s="834"/>
      <c r="P51" s="834"/>
      <c r="Q51" s="834"/>
      <c r="R51" s="205"/>
      <c r="S51" s="115"/>
    </row>
    <row r="52" spans="1:19" s="539" customFormat="1" ht="13.5" customHeight="1" x14ac:dyDescent="0.2">
      <c r="A52" s="830"/>
      <c r="B52" s="830"/>
      <c r="C52" s="830"/>
      <c r="D52" s="830"/>
      <c r="E52" s="830"/>
      <c r="F52" s="830"/>
      <c r="G52" s="830"/>
      <c r="H52" s="830"/>
      <c r="I52" s="830"/>
      <c r="J52" s="830"/>
      <c r="K52" s="830"/>
      <c r="L52" s="830"/>
      <c r="M52" s="830"/>
      <c r="N52" s="830"/>
      <c r="O52" s="830"/>
      <c r="P52" s="830"/>
      <c r="Q52" s="830"/>
      <c r="R52" s="205"/>
      <c r="S52" s="115"/>
    </row>
    <row r="53" spans="1:19" s="539" customFormat="1" ht="13.5" customHeight="1" x14ac:dyDescent="0.2">
      <c r="A53" s="830"/>
      <c r="B53" s="830"/>
      <c r="C53" s="835"/>
      <c r="D53" s="836"/>
      <c r="E53" s="837"/>
      <c r="F53" s="837"/>
      <c r="G53" s="837"/>
      <c r="H53" s="837"/>
      <c r="I53" s="837"/>
      <c r="J53" s="837"/>
      <c r="K53" s="837"/>
      <c r="L53" s="837"/>
      <c r="M53" s="837"/>
      <c r="N53" s="837"/>
      <c r="O53" s="837"/>
      <c r="P53" s="837"/>
      <c r="Q53" s="837"/>
      <c r="R53" s="205"/>
      <c r="S53" s="115"/>
    </row>
    <row r="54" spans="1:19" s="539" customFormat="1" ht="13.5" customHeight="1" x14ac:dyDescent="0.2">
      <c r="A54" s="830"/>
      <c r="B54" s="830"/>
      <c r="C54" s="1534"/>
      <c r="D54" s="1534"/>
      <c r="E54" s="838"/>
      <c r="F54" s="838"/>
      <c r="G54" s="838"/>
      <c r="H54" s="838"/>
      <c r="I54" s="838"/>
      <c r="J54" s="838"/>
      <c r="K54" s="838"/>
      <c r="L54" s="838"/>
      <c r="M54" s="838"/>
      <c r="N54" s="838"/>
      <c r="O54" s="838"/>
      <c r="P54" s="838"/>
      <c r="Q54" s="838"/>
      <c r="R54" s="205"/>
      <c r="S54" s="115"/>
    </row>
    <row r="55" spans="1:19" s="539" customFormat="1" ht="13.5" customHeight="1" x14ac:dyDescent="0.2">
      <c r="A55" s="830"/>
      <c r="B55" s="830"/>
      <c r="C55" s="1539"/>
      <c r="D55" s="1539"/>
      <c r="E55" s="839"/>
      <c r="F55" s="839"/>
      <c r="G55" s="839"/>
      <c r="H55" s="839"/>
      <c r="I55" s="839"/>
      <c r="J55" s="839"/>
      <c r="K55" s="839"/>
      <c r="L55" s="839"/>
      <c r="M55" s="839"/>
      <c r="N55" s="839"/>
      <c r="O55" s="839"/>
      <c r="P55" s="839"/>
      <c r="Q55" s="839"/>
      <c r="R55" s="205"/>
      <c r="S55" s="115"/>
    </row>
    <row r="56" spans="1:19" s="539" customFormat="1" ht="13.5" customHeight="1" x14ac:dyDescent="0.2">
      <c r="A56" s="830"/>
      <c r="B56" s="830"/>
      <c r="C56" s="831"/>
      <c r="D56" s="840"/>
      <c r="E56" s="839"/>
      <c r="F56" s="839"/>
      <c r="G56" s="839"/>
      <c r="H56" s="839"/>
      <c r="I56" s="839"/>
      <c r="J56" s="839"/>
      <c r="K56" s="839"/>
      <c r="L56" s="839"/>
      <c r="M56" s="839"/>
      <c r="N56" s="839"/>
      <c r="O56" s="839"/>
      <c r="P56" s="839"/>
      <c r="Q56" s="839"/>
      <c r="R56" s="205"/>
      <c r="S56" s="115"/>
    </row>
    <row r="57" spans="1:19" s="539" customFormat="1" ht="13.5" customHeight="1" x14ac:dyDescent="0.2">
      <c r="A57" s="830"/>
      <c r="B57" s="830"/>
      <c r="C57" s="829"/>
      <c r="D57" s="662"/>
      <c r="E57" s="839"/>
      <c r="F57" s="839"/>
      <c r="G57" s="839"/>
      <c r="H57" s="839"/>
      <c r="I57" s="839"/>
      <c r="J57" s="839"/>
      <c r="K57" s="839"/>
      <c r="L57" s="839"/>
      <c r="M57" s="839"/>
      <c r="N57" s="839"/>
      <c r="O57" s="839"/>
      <c r="P57" s="839"/>
      <c r="Q57" s="839"/>
      <c r="R57" s="205"/>
      <c r="S57" s="115"/>
    </row>
    <row r="58" spans="1:19" s="884" customFormat="1" ht="13.5" customHeight="1" x14ac:dyDescent="0.2">
      <c r="A58" s="882"/>
      <c r="B58" s="882"/>
      <c r="C58" s="1537" t="s">
        <v>698</v>
      </c>
      <c r="D58" s="1537"/>
      <c r="E58" s="1537"/>
      <c r="F58" s="1537"/>
      <c r="G58" s="1537"/>
      <c r="H58" s="1537"/>
      <c r="I58" s="1537"/>
      <c r="J58" s="1537"/>
      <c r="K58" s="1537"/>
      <c r="L58" s="1537"/>
      <c r="M58" s="1537"/>
      <c r="N58" s="1537"/>
      <c r="O58" s="1537"/>
      <c r="P58" s="1537"/>
      <c r="Q58" s="1537"/>
      <c r="R58" s="883"/>
      <c r="S58" s="118"/>
    </row>
    <row r="59" spans="1:19" s="119" customFormat="1" ht="13.5" customHeight="1" x14ac:dyDescent="0.2">
      <c r="A59" s="882"/>
      <c r="B59" s="882"/>
      <c r="C59" s="1537"/>
      <c r="D59" s="1537"/>
      <c r="E59" s="1537"/>
      <c r="F59" s="1537"/>
      <c r="G59" s="1537"/>
      <c r="H59" s="1537"/>
      <c r="I59" s="1537"/>
      <c r="J59" s="1537"/>
      <c r="K59" s="1537"/>
      <c r="L59" s="1537"/>
      <c r="M59" s="1537"/>
      <c r="N59" s="1537"/>
      <c r="O59" s="1537"/>
      <c r="P59" s="1537"/>
      <c r="Q59" s="1537"/>
      <c r="R59" s="883"/>
      <c r="S59" s="118"/>
    </row>
    <row r="60" spans="1:19" s="372" customFormat="1" ht="13.5" customHeight="1" x14ac:dyDescent="0.2">
      <c r="A60" s="830"/>
      <c r="B60" s="830"/>
      <c r="C60" s="440" t="s">
        <v>438</v>
      </c>
      <c r="D60" s="396"/>
      <c r="E60" s="860"/>
      <c r="F60" s="860"/>
      <c r="G60" s="860"/>
      <c r="H60" s="860"/>
      <c r="I60" s="861" t="s">
        <v>135</v>
      </c>
      <c r="J60" s="862"/>
      <c r="K60" s="862"/>
      <c r="L60" s="862"/>
      <c r="M60" s="472"/>
      <c r="N60" s="515"/>
      <c r="O60" s="515"/>
      <c r="P60" s="515"/>
      <c r="Q60" s="515"/>
      <c r="R60" s="205"/>
    </row>
    <row r="61" spans="1:19" ht="13.5" customHeight="1" x14ac:dyDescent="0.2">
      <c r="A61" s="113"/>
      <c r="B61" s="115"/>
      <c r="C61" s="419"/>
      <c r="D61" s="115"/>
      <c r="E61" s="150"/>
      <c r="F61" s="1538">
        <v>42644</v>
      </c>
      <c r="G61" s="1538"/>
      <c r="H61" s="1538"/>
      <c r="I61" s="1538"/>
      <c r="J61" s="1538"/>
      <c r="K61" s="1538"/>
      <c r="L61" s="1538"/>
      <c r="M61" s="1538"/>
      <c r="N61" s="1538"/>
      <c r="O61" s="1538"/>
      <c r="P61" s="1538"/>
      <c r="Q61" s="1538"/>
      <c r="R61" s="362">
        <v>9</v>
      </c>
      <c r="S61" s="115"/>
    </row>
    <row r="62" spans="1:19" ht="15" customHeight="1" x14ac:dyDescent="0.2">
      <c r="B62" s="419"/>
    </row>
  </sheetData>
  <dataConsolidate/>
  <mergeCells count="16">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E8:H8"/>
    <mergeCell ref="I8:Q8"/>
  </mergeCells>
  <conditionalFormatting sqref="E9:Q11 E8 E35:G35 H35:Q37">
    <cfRule type="cellIs" dxfId="17"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V76"/>
  <sheetViews>
    <sheetView showRuler="0" zoomScaleNormal="100" workbookViewId="0"/>
  </sheetViews>
  <sheetFormatPr defaultRowHeight="12.75" x14ac:dyDescent="0.2"/>
  <cols>
    <col min="1" max="1" width="1" style="1345" customWidth="1"/>
    <col min="2" max="2" width="2.5703125" style="1345" customWidth="1"/>
    <col min="3" max="3" width="1" style="1345" customWidth="1"/>
    <col min="4" max="4" width="30.42578125" style="1345" customWidth="1"/>
    <col min="5" max="17" width="5" style="1345" customWidth="1"/>
    <col min="18" max="18" width="2.5703125" style="1345" customWidth="1"/>
    <col min="19" max="19" width="1" style="1345" customWidth="1"/>
    <col min="20" max="16384" width="9.140625" style="1345"/>
  </cols>
  <sheetData>
    <row r="1" spans="1:19" ht="13.5" customHeight="1" x14ac:dyDescent="0.2">
      <c r="A1" s="1343"/>
      <c r="B1" s="1344"/>
      <c r="C1" s="1344"/>
      <c r="D1" s="1545" t="s">
        <v>324</v>
      </c>
      <c r="E1" s="1545"/>
      <c r="F1" s="1545"/>
      <c r="G1" s="1545"/>
      <c r="H1" s="1545"/>
      <c r="I1" s="1545"/>
      <c r="J1" s="1545"/>
      <c r="K1" s="1545"/>
      <c r="L1" s="1545"/>
      <c r="M1" s="1545"/>
      <c r="N1" s="1545"/>
      <c r="O1" s="1545"/>
      <c r="P1" s="1545"/>
      <c r="Q1" s="1545"/>
      <c r="R1" s="1545"/>
      <c r="S1" s="1343"/>
    </row>
    <row r="2" spans="1:19" ht="6" customHeight="1" x14ac:dyDescent="0.2">
      <c r="A2" s="1343"/>
      <c r="B2" s="1546"/>
      <c r="C2" s="1547"/>
      <c r="D2" s="1548"/>
      <c r="E2" s="1344"/>
      <c r="F2" s="1344"/>
      <c r="G2" s="1344"/>
      <c r="H2" s="1344"/>
      <c r="I2" s="1344"/>
      <c r="J2" s="1344"/>
      <c r="K2" s="1344"/>
      <c r="L2" s="1344"/>
      <c r="M2" s="1344"/>
      <c r="N2" s="1344"/>
      <c r="O2" s="1344"/>
      <c r="P2" s="1344"/>
      <c r="Q2" s="1344"/>
      <c r="R2" s="1344"/>
      <c r="S2" s="1343"/>
    </row>
    <row r="3" spans="1:19" ht="13.5" customHeight="1" thickBot="1" x14ac:dyDescent="0.25">
      <c r="A3" s="1343"/>
      <c r="B3" s="1347"/>
      <c r="C3" s="1344"/>
      <c r="D3" s="1344"/>
      <c r="E3" s="1348"/>
      <c r="F3" s="1348"/>
      <c r="G3" s="1348"/>
      <c r="H3" s="1348"/>
      <c r="I3" s="1394"/>
      <c r="J3" s="1348"/>
      <c r="K3" s="1348"/>
      <c r="L3" s="1348"/>
      <c r="M3" s="1348"/>
      <c r="N3" s="1348"/>
      <c r="O3" s="1348"/>
      <c r="P3" s="1348"/>
      <c r="Q3" s="1348" t="s">
        <v>73</v>
      </c>
      <c r="R3" s="1344"/>
      <c r="S3" s="1343"/>
    </row>
    <row r="4" spans="1:19" s="1351" customFormat="1" ht="13.5" customHeight="1" thickBot="1" x14ac:dyDescent="0.25">
      <c r="A4" s="1349"/>
      <c r="B4" s="1350"/>
      <c r="C4" s="1395" t="s">
        <v>215</v>
      </c>
      <c r="D4" s="1396"/>
      <c r="E4" s="1396"/>
      <c r="F4" s="1396"/>
      <c r="G4" s="1396"/>
      <c r="H4" s="1396"/>
      <c r="I4" s="1396"/>
      <c r="J4" s="1396"/>
      <c r="K4" s="1396"/>
      <c r="L4" s="1396"/>
      <c r="M4" s="1396"/>
      <c r="N4" s="1396"/>
      <c r="O4" s="1396"/>
      <c r="P4" s="1396"/>
      <c r="Q4" s="1397"/>
      <c r="R4" s="1344"/>
      <c r="S4" s="1349"/>
    </row>
    <row r="5" spans="1:19" ht="4.5" customHeight="1" x14ac:dyDescent="0.2">
      <c r="A5" s="1343"/>
      <c r="B5" s="1347"/>
      <c r="C5" s="1549" t="s">
        <v>78</v>
      </c>
      <c r="D5" s="1549"/>
      <c r="E5" s="1550"/>
      <c r="F5" s="1550"/>
      <c r="G5" s="1550"/>
      <c r="H5" s="1550"/>
      <c r="I5" s="1550"/>
      <c r="J5" s="1550"/>
      <c r="K5" s="1550"/>
      <c r="L5" s="1550"/>
      <c r="M5" s="1550"/>
      <c r="N5" s="1550"/>
      <c r="O5" s="1352"/>
      <c r="P5" s="1352"/>
      <c r="Q5" s="1352"/>
      <c r="R5" s="1344"/>
      <c r="S5" s="1343"/>
    </row>
    <row r="6" spans="1:19" ht="12" customHeight="1" x14ac:dyDescent="0.2">
      <c r="A6" s="1343"/>
      <c r="B6" s="1347"/>
      <c r="C6" s="1549"/>
      <c r="D6" s="1549"/>
      <c r="E6" s="1551" t="str">
        <f>+'11desemprego_IEFP'!E6:O6</f>
        <v>2015</v>
      </c>
      <c r="F6" s="1551"/>
      <c r="G6" s="1551"/>
      <c r="H6" s="1551"/>
      <c r="I6" s="1551" t="str">
        <f>+'11desemprego_IEFP'!I6</f>
        <v>2016</v>
      </c>
      <c r="J6" s="1551"/>
      <c r="K6" s="1551"/>
      <c r="L6" s="1551"/>
      <c r="M6" s="1551"/>
      <c r="N6" s="1551"/>
      <c r="O6" s="1551"/>
      <c r="P6" s="1551"/>
      <c r="Q6" s="1551"/>
      <c r="R6" s="1344"/>
      <c r="S6" s="1343"/>
    </row>
    <row r="7" spans="1:19" x14ac:dyDescent="0.2">
      <c r="A7" s="1343"/>
      <c r="B7" s="1347"/>
      <c r="C7" s="1354"/>
      <c r="D7" s="1354"/>
      <c r="E7" s="1398" t="s">
        <v>97</v>
      </c>
      <c r="F7" s="1398" t="s">
        <v>96</v>
      </c>
      <c r="G7" s="1398" t="s">
        <v>95</v>
      </c>
      <c r="H7" s="1398" t="s">
        <v>94</v>
      </c>
      <c r="I7" s="1398" t="s">
        <v>93</v>
      </c>
      <c r="J7" s="1398" t="s">
        <v>104</v>
      </c>
      <c r="K7" s="1398" t="s">
        <v>103</v>
      </c>
      <c r="L7" s="1398" t="s">
        <v>102</v>
      </c>
      <c r="M7" s="1398" t="s">
        <v>101</v>
      </c>
      <c r="N7" s="1398" t="s">
        <v>100</v>
      </c>
      <c r="O7" s="1398" t="s">
        <v>99</v>
      </c>
      <c r="P7" s="1398" t="s">
        <v>98</v>
      </c>
      <c r="Q7" s="1398" t="s">
        <v>97</v>
      </c>
      <c r="R7" s="1352"/>
      <c r="S7" s="1343"/>
    </row>
    <row r="8" spans="1:19" s="1404" customFormat="1" ht="15" customHeight="1" x14ac:dyDescent="0.2">
      <c r="A8" s="1399"/>
      <c r="B8" s="1400"/>
      <c r="C8" s="1541" t="s">
        <v>68</v>
      </c>
      <c r="D8" s="1541"/>
      <c r="E8" s="1401">
        <v>74412</v>
      </c>
      <c r="F8" s="1402">
        <v>70194</v>
      </c>
      <c r="G8" s="1402">
        <v>64695</v>
      </c>
      <c r="H8" s="1402">
        <v>54033</v>
      </c>
      <c r="I8" s="1402">
        <v>64934</v>
      </c>
      <c r="J8" s="1402">
        <v>53632</v>
      </c>
      <c r="K8" s="1402">
        <v>53464</v>
      </c>
      <c r="L8" s="1402">
        <v>50136</v>
      </c>
      <c r="M8" s="1402">
        <v>50006</v>
      </c>
      <c r="N8" s="1402">
        <v>49496</v>
      </c>
      <c r="O8" s="1402">
        <v>47270</v>
      </c>
      <c r="P8" s="1402">
        <v>50372</v>
      </c>
      <c r="Q8" s="1402">
        <v>65454</v>
      </c>
      <c r="R8" s="1403"/>
      <c r="S8" s="1399"/>
    </row>
    <row r="9" spans="1:19" s="1409" customFormat="1" ht="11.25" customHeight="1" x14ac:dyDescent="0.2">
      <c r="A9" s="1405"/>
      <c r="B9" s="1406"/>
      <c r="C9" s="1407"/>
      <c r="D9" s="430" t="s">
        <v>189</v>
      </c>
      <c r="E9" s="130">
        <v>26907</v>
      </c>
      <c r="F9" s="139">
        <v>23514</v>
      </c>
      <c r="G9" s="139">
        <v>20153</v>
      </c>
      <c r="H9" s="139">
        <v>18155</v>
      </c>
      <c r="I9" s="139">
        <v>22203</v>
      </c>
      <c r="J9" s="139">
        <v>18462</v>
      </c>
      <c r="K9" s="139">
        <v>18033</v>
      </c>
      <c r="L9" s="139">
        <v>17496</v>
      </c>
      <c r="M9" s="139">
        <v>17589</v>
      </c>
      <c r="N9" s="139">
        <v>17755</v>
      </c>
      <c r="O9" s="139">
        <v>17218</v>
      </c>
      <c r="P9" s="139">
        <v>17861</v>
      </c>
      <c r="Q9" s="139">
        <v>24367</v>
      </c>
      <c r="R9" s="1408"/>
      <c r="S9" s="1405"/>
    </row>
    <row r="10" spans="1:19" s="1409" customFormat="1" ht="11.25" customHeight="1" x14ac:dyDescent="0.2">
      <c r="A10" s="1405"/>
      <c r="B10" s="1406"/>
      <c r="C10" s="1407"/>
      <c r="D10" s="430" t="s">
        <v>190</v>
      </c>
      <c r="E10" s="130">
        <v>15403</v>
      </c>
      <c r="F10" s="139">
        <v>14200</v>
      </c>
      <c r="G10" s="139">
        <v>11780</v>
      </c>
      <c r="H10" s="139">
        <v>10892</v>
      </c>
      <c r="I10" s="139">
        <v>12468</v>
      </c>
      <c r="J10" s="139">
        <v>10301</v>
      </c>
      <c r="K10" s="139">
        <v>10413</v>
      </c>
      <c r="L10" s="139">
        <v>9883</v>
      </c>
      <c r="M10" s="139">
        <v>10200</v>
      </c>
      <c r="N10" s="139">
        <v>10157</v>
      </c>
      <c r="O10" s="139">
        <v>9810</v>
      </c>
      <c r="P10" s="139">
        <v>10785</v>
      </c>
      <c r="Q10" s="139">
        <v>13736</v>
      </c>
      <c r="R10" s="1408"/>
      <c r="S10" s="1405"/>
    </row>
    <row r="11" spans="1:19" s="1409" customFormat="1" ht="11.25" customHeight="1" x14ac:dyDescent="0.2">
      <c r="A11" s="1405"/>
      <c r="B11" s="1406"/>
      <c r="C11" s="1407"/>
      <c r="D11" s="430" t="s">
        <v>191</v>
      </c>
      <c r="E11" s="130">
        <v>19180</v>
      </c>
      <c r="F11" s="139">
        <v>17600</v>
      </c>
      <c r="G11" s="139">
        <v>15342</v>
      </c>
      <c r="H11" s="139">
        <v>13297</v>
      </c>
      <c r="I11" s="139">
        <v>17989</v>
      </c>
      <c r="J11" s="139">
        <v>15193</v>
      </c>
      <c r="K11" s="139">
        <v>15595</v>
      </c>
      <c r="L11" s="139">
        <v>13934</v>
      </c>
      <c r="M11" s="139">
        <v>14140</v>
      </c>
      <c r="N11" s="139">
        <v>13635</v>
      </c>
      <c r="O11" s="139">
        <v>12836</v>
      </c>
      <c r="P11" s="139">
        <v>13482</v>
      </c>
      <c r="Q11" s="139">
        <v>16420</v>
      </c>
      <c r="R11" s="1408"/>
      <c r="S11" s="1405"/>
    </row>
    <row r="12" spans="1:19" s="1409" customFormat="1" ht="11.25" customHeight="1" x14ac:dyDescent="0.2">
      <c r="A12" s="1405"/>
      <c r="B12" s="1406"/>
      <c r="C12" s="1407"/>
      <c r="D12" s="430" t="s">
        <v>192</v>
      </c>
      <c r="E12" s="130">
        <v>6098</v>
      </c>
      <c r="F12" s="139">
        <v>6388</v>
      </c>
      <c r="G12" s="139">
        <v>4716</v>
      </c>
      <c r="H12" s="139">
        <v>4637</v>
      </c>
      <c r="I12" s="139">
        <v>5247</v>
      </c>
      <c r="J12" s="139">
        <v>4264</v>
      </c>
      <c r="K12" s="139">
        <v>4603</v>
      </c>
      <c r="L12" s="139">
        <v>3707</v>
      </c>
      <c r="M12" s="139">
        <v>3864</v>
      </c>
      <c r="N12" s="139">
        <v>3788</v>
      </c>
      <c r="O12" s="139">
        <v>3782</v>
      </c>
      <c r="P12" s="139">
        <v>4299</v>
      </c>
      <c r="Q12" s="139">
        <v>4915</v>
      </c>
      <c r="R12" s="1408"/>
      <c r="S12" s="1405"/>
    </row>
    <row r="13" spans="1:19" s="1409" customFormat="1" ht="11.25" customHeight="1" x14ac:dyDescent="0.2">
      <c r="A13" s="1405"/>
      <c r="B13" s="1406"/>
      <c r="C13" s="1407"/>
      <c r="D13" s="430" t="s">
        <v>193</v>
      </c>
      <c r="E13" s="130">
        <v>3520</v>
      </c>
      <c r="F13" s="139">
        <v>5293</v>
      </c>
      <c r="G13" s="139">
        <v>9554</v>
      </c>
      <c r="H13" s="139">
        <v>4819</v>
      </c>
      <c r="I13" s="139">
        <v>4053</v>
      </c>
      <c r="J13" s="139">
        <v>2906</v>
      </c>
      <c r="K13" s="139">
        <v>2481</v>
      </c>
      <c r="L13" s="139">
        <v>2210</v>
      </c>
      <c r="M13" s="139">
        <v>2040</v>
      </c>
      <c r="N13" s="139">
        <v>1828</v>
      </c>
      <c r="O13" s="139">
        <v>1556</v>
      </c>
      <c r="P13" s="139">
        <v>1775</v>
      </c>
      <c r="Q13" s="139">
        <v>2951</v>
      </c>
      <c r="R13" s="1408"/>
      <c r="S13" s="1405"/>
    </row>
    <row r="14" spans="1:19" s="1409" customFormat="1" ht="11.25" customHeight="1" x14ac:dyDescent="0.2">
      <c r="A14" s="1405"/>
      <c r="B14" s="1406"/>
      <c r="C14" s="1407"/>
      <c r="D14" s="430" t="s">
        <v>131</v>
      </c>
      <c r="E14" s="130">
        <v>1629</v>
      </c>
      <c r="F14" s="139">
        <v>1654</v>
      </c>
      <c r="G14" s="139">
        <v>1574</v>
      </c>
      <c r="H14" s="139">
        <v>1209</v>
      </c>
      <c r="I14" s="139">
        <v>1483</v>
      </c>
      <c r="J14" s="139">
        <v>1285</v>
      </c>
      <c r="K14" s="139">
        <v>1266</v>
      </c>
      <c r="L14" s="139">
        <v>1920</v>
      </c>
      <c r="M14" s="139">
        <v>1109</v>
      </c>
      <c r="N14" s="139">
        <v>1255</v>
      </c>
      <c r="O14" s="139">
        <v>920</v>
      </c>
      <c r="P14" s="139">
        <v>938</v>
      </c>
      <c r="Q14" s="139">
        <v>1363</v>
      </c>
      <c r="R14" s="1408"/>
      <c r="S14" s="1405"/>
    </row>
    <row r="15" spans="1:19" s="1409" customFormat="1" ht="11.25" customHeight="1" x14ac:dyDescent="0.2">
      <c r="A15" s="1405"/>
      <c r="B15" s="1406"/>
      <c r="C15" s="1407"/>
      <c r="D15" s="430" t="s">
        <v>132</v>
      </c>
      <c r="E15" s="130">
        <v>1675</v>
      </c>
      <c r="F15" s="139">
        <v>1545</v>
      </c>
      <c r="G15" s="139">
        <v>1576</v>
      </c>
      <c r="H15" s="139">
        <v>1024</v>
      </c>
      <c r="I15" s="139">
        <v>1491</v>
      </c>
      <c r="J15" s="139">
        <v>1221</v>
      </c>
      <c r="K15" s="139">
        <v>1073</v>
      </c>
      <c r="L15" s="139">
        <v>986</v>
      </c>
      <c r="M15" s="139">
        <v>1064</v>
      </c>
      <c r="N15" s="139">
        <v>1078</v>
      </c>
      <c r="O15" s="139">
        <v>1148</v>
      </c>
      <c r="P15" s="139">
        <v>1232</v>
      </c>
      <c r="Q15" s="139">
        <v>1702</v>
      </c>
      <c r="R15" s="1408"/>
      <c r="S15" s="1405"/>
    </row>
    <row r="16" spans="1:19" s="1415" customFormat="1" ht="15" customHeight="1" x14ac:dyDescent="0.2">
      <c r="A16" s="1410"/>
      <c r="B16" s="1411"/>
      <c r="C16" s="1541" t="s">
        <v>291</v>
      </c>
      <c r="D16" s="1541"/>
      <c r="E16" s="1412"/>
      <c r="F16" s="1413"/>
      <c r="G16" s="1413"/>
      <c r="H16" s="1413"/>
      <c r="I16" s="1413"/>
      <c r="J16" s="1413"/>
      <c r="K16" s="1413"/>
      <c r="L16" s="1413"/>
      <c r="M16" s="1413"/>
      <c r="N16" s="1413"/>
      <c r="O16" s="1413"/>
      <c r="P16" s="1413"/>
      <c r="Q16" s="1413"/>
      <c r="R16" s="1414"/>
      <c r="S16" s="1410"/>
    </row>
    <row r="17" spans="1:19" s="1409" customFormat="1" ht="12" customHeight="1" x14ac:dyDescent="0.2">
      <c r="A17" s="1405"/>
      <c r="B17" s="1406"/>
      <c r="C17" s="1407"/>
      <c r="D17" s="75" t="s">
        <v>712</v>
      </c>
      <c r="E17" s="139">
        <v>9516</v>
      </c>
      <c r="F17" s="139">
        <v>1258</v>
      </c>
      <c r="G17" s="139">
        <v>947</v>
      </c>
      <c r="H17" s="139">
        <v>898</v>
      </c>
      <c r="I17" s="139">
        <v>1258</v>
      </c>
      <c r="J17" s="139">
        <v>797</v>
      </c>
      <c r="K17" s="139">
        <v>822</v>
      </c>
      <c r="L17" s="139">
        <v>898</v>
      </c>
      <c r="M17" s="139">
        <v>727</v>
      </c>
      <c r="N17" s="139">
        <v>1436</v>
      </c>
      <c r="O17" s="139">
        <v>2935</v>
      </c>
      <c r="P17" s="139">
        <v>2193</v>
      </c>
      <c r="Q17" s="139">
        <v>8150</v>
      </c>
      <c r="R17" s="1408"/>
      <c r="S17" s="1405"/>
    </row>
    <row r="18" spans="1:19" s="1409" customFormat="1" ht="12" customHeight="1" x14ac:dyDescent="0.2">
      <c r="A18" s="1405"/>
      <c r="B18" s="1406"/>
      <c r="C18" s="1407"/>
      <c r="D18" s="75" t="s">
        <v>502</v>
      </c>
      <c r="E18" s="139">
        <v>8005</v>
      </c>
      <c r="F18" s="139">
        <v>8697</v>
      </c>
      <c r="G18" s="139">
        <v>7335</v>
      </c>
      <c r="H18" s="139">
        <v>5322</v>
      </c>
      <c r="I18" s="139">
        <v>7833</v>
      </c>
      <c r="J18" s="139">
        <v>6661</v>
      </c>
      <c r="K18" s="139">
        <v>6525</v>
      </c>
      <c r="L18" s="139">
        <v>6224</v>
      </c>
      <c r="M18" s="139">
        <v>6109</v>
      </c>
      <c r="N18" s="139">
        <v>5461</v>
      </c>
      <c r="O18" s="139">
        <v>4938</v>
      </c>
      <c r="P18" s="139">
        <v>5306</v>
      </c>
      <c r="Q18" s="139">
        <v>7308</v>
      </c>
      <c r="R18" s="1408"/>
      <c r="S18" s="1405"/>
    </row>
    <row r="19" spans="1:19" s="1409" customFormat="1" ht="12" customHeight="1" x14ac:dyDescent="0.2">
      <c r="A19" s="1405"/>
      <c r="B19" s="1406"/>
      <c r="C19" s="1407"/>
      <c r="D19" s="75" t="s">
        <v>503</v>
      </c>
      <c r="E19" s="139">
        <v>5166</v>
      </c>
      <c r="F19" s="139">
        <v>5628</v>
      </c>
      <c r="G19" s="139">
        <v>5044</v>
      </c>
      <c r="H19" s="139">
        <v>4604</v>
      </c>
      <c r="I19" s="139">
        <v>5377</v>
      </c>
      <c r="J19" s="139">
        <v>4770</v>
      </c>
      <c r="K19" s="139">
        <v>4830</v>
      </c>
      <c r="L19" s="139">
        <v>4502</v>
      </c>
      <c r="M19" s="139">
        <v>4440</v>
      </c>
      <c r="N19" s="139">
        <v>3806</v>
      </c>
      <c r="O19" s="139">
        <v>3747</v>
      </c>
      <c r="P19" s="139">
        <v>4274</v>
      </c>
      <c r="Q19" s="139">
        <v>4601</v>
      </c>
      <c r="R19" s="1408"/>
      <c r="S19" s="1405"/>
    </row>
    <row r="20" spans="1:19" s="1409" customFormat="1" ht="12" customHeight="1" x14ac:dyDescent="0.2">
      <c r="A20" s="1405"/>
      <c r="B20" s="1406"/>
      <c r="C20" s="1407"/>
      <c r="D20" s="75" t="s">
        <v>505</v>
      </c>
      <c r="E20" s="139">
        <v>3822</v>
      </c>
      <c r="F20" s="139">
        <v>4701</v>
      </c>
      <c r="G20" s="139">
        <v>5258</v>
      </c>
      <c r="H20" s="139">
        <v>3381</v>
      </c>
      <c r="I20" s="139">
        <v>4364</v>
      </c>
      <c r="J20" s="139">
        <v>3798</v>
      </c>
      <c r="K20" s="139">
        <v>3532</v>
      </c>
      <c r="L20" s="139">
        <v>3500</v>
      </c>
      <c r="M20" s="139">
        <v>3422</v>
      </c>
      <c r="N20" s="139">
        <v>3161</v>
      </c>
      <c r="O20" s="139">
        <v>2634</v>
      </c>
      <c r="P20" s="139">
        <v>2668</v>
      </c>
      <c r="Q20" s="139">
        <v>3628</v>
      </c>
      <c r="R20" s="1408"/>
      <c r="S20" s="1405"/>
    </row>
    <row r="21" spans="1:19" s="1409" customFormat="1" ht="11.25" customHeight="1" x14ac:dyDescent="0.2">
      <c r="A21" s="1405"/>
      <c r="B21" s="1406"/>
      <c r="C21" s="1407"/>
      <c r="D21" s="75" t="s">
        <v>506</v>
      </c>
      <c r="E21" s="139">
        <v>3703</v>
      </c>
      <c r="F21" s="139">
        <v>4539</v>
      </c>
      <c r="G21" s="139">
        <v>5776</v>
      </c>
      <c r="H21" s="139">
        <v>3456</v>
      </c>
      <c r="I21" s="139">
        <v>4065</v>
      </c>
      <c r="J21" s="139">
        <v>3297</v>
      </c>
      <c r="K21" s="139">
        <v>3082</v>
      </c>
      <c r="L21" s="139">
        <v>2990</v>
      </c>
      <c r="M21" s="139">
        <v>2864</v>
      </c>
      <c r="N21" s="139">
        <v>3104</v>
      </c>
      <c r="O21" s="139">
        <v>2445</v>
      </c>
      <c r="P21" s="139">
        <v>2522</v>
      </c>
      <c r="Q21" s="139">
        <v>3304</v>
      </c>
      <c r="R21" s="1408"/>
      <c r="S21" s="1405"/>
    </row>
    <row r="22" spans="1:19" s="1409" customFormat="1" ht="15" customHeight="1" x14ac:dyDescent="0.2">
      <c r="A22" s="1405"/>
      <c r="B22" s="1406"/>
      <c r="C22" s="1541" t="s">
        <v>216</v>
      </c>
      <c r="D22" s="1541"/>
      <c r="E22" s="1401">
        <v>13639</v>
      </c>
      <c r="F22" s="1402">
        <v>11525</v>
      </c>
      <c r="G22" s="1402">
        <v>8107</v>
      </c>
      <c r="H22" s="1402">
        <v>5598</v>
      </c>
      <c r="I22" s="1402">
        <v>8156</v>
      </c>
      <c r="J22" s="1402">
        <v>7397</v>
      </c>
      <c r="K22" s="1402">
        <v>6899</v>
      </c>
      <c r="L22" s="1402">
        <v>6138</v>
      </c>
      <c r="M22" s="1402">
        <v>6219</v>
      </c>
      <c r="N22" s="1402">
        <v>6033</v>
      </c>
      <c r="O22" s="1402">
        <v>7416</v>
      </c>
      <c r="P22" s="1402">
        <v>8550</v>
      </c>
      <c r="Q22" s="1402">
        <v>11450</v>
      </c>
      <c r="R22" s="1408"/>
      <c r="S22" s="1405"/>
    </row>
    <row r="23" spans="1:19" s="1415" customFormat="1" ht="12" customHeight="1" x14ac:dyDescent="0.2">
      <c r="A23" s="1410"/>
      <c r="B23" s="1411"/>
      <c r="C23" s="1541" t="s">
        <v>292</v>
      </c>
      <c r="D23" s="1541"/>
      <c r="E23" s="1401">
        <v>60773</v>
      </c>
      <c r="F23" s="1402">
        <v>58669</v>
      </c>
      <c r="G23" s="1402">
        <v>56588</v>
      </c>
      <c r="H23" s="1402">
        <v>48435</v>
      </c>
      <c r="I23" s="1402">
        <v>56778</v>
      </c>
      <c r="J23" s="1402">
        <v>46235</v>
      </c>
      <c r="K23" s="1402">
        <v>46565</v>
      </c>
      <c r="L23" s="1402">
        <v>43998</v>
      </c>
      <c r="M23" s="1402">
        <v>43787</v>
      </c>
      <c r="N23" s="1402">
        <v>43463</v>
      </c>
      <c r="O23" s="1402">
        <v>39854</v>
      </c>
      <c r="P23" s="1402">
        <v>41822</v>
      </c>
      <c r="Q23" s="1402">
        <v>54004</v>
      </c>
      <c r="R23" s="1416"/>
      <c r="S23" s="1410"/>
    </row>
    <row r="24" spans="1:19" s="1409" customFormat="1" ht="12.75" customHeight="1" x14ac:dyDescent="0.2">
      <c r="A24" s="1405"/>
      <c r="B24" s="1417"/>
      <c r="C24" s="1407"/>
      <c r="D24" s="436" t="s">
        <v>344</v>
      </c>
      <c r="E24" s="130">
        <v>2542</v>
      </c>
      <c r="F24" s="139">
        <v>3555</v>
      </c>
      <c r="G24" s="139">
        <v>2543</v>
      </c>
      <c r="H24" s="139">
        <v>3010</v>
      </c>
      <c r="I24" s="139">
        <v>2479</v>
      </c>
      <c r="J24" s="139">
        <v>2081</v>
      </c>
      <c r="K24" s="139">
        <v>2275</v>
      </c>
      <c r="L24" s="139">
        <v>1938</v>
      </c>
      <c r="M24" s="139">
        <v>1719</v>
      </c>
      <c r="N24" s="139">
        <v>1638</v>
      </c>
      <c r="O24" s="139">
        <v>1922</v>
      </c>
      <c r="P24" s="139">
        <v>2080</v>
      </c>
      <c r="Q24" s="139">
        <v>1932</v>
      </c>
      <c r="R24" s="1408"/>
      <c r="S24" s="1405"/>
    </row>
    <row r="25" spans="1:19" s="1409" customFormat="1" ht="11.25" customHeight="1" x14ac:dyDescent="0.2">
      <c r="A25" s="1405"/>
      <c r="B25" s="1417"/>
      <c r="C25" s="1407"/>
      <c r="D25" s="436" t="s">
        <v>217</v>
      </c>
      <c r="E25" s="130">
        <v>11490</v>
      </c>
      <c r="F25" s="139">
        <v>12503</v>
      </c>
      <c r="G25" s="139">
        <v>11657</v>
      </c>
      <c r="H25" s="139">
        <v>11376</v>
      </c>
      <c r="I25" s="139">
        <v>13192</v>
      </c>
      <c r="J25" s="139">
        <v>10827</v>
      </c>
      <c r="K25" s="139">
        <v>10831</v>
      </c>
      <c r="L25" s="139">
        <v>10170</v>
      </c>
      <c r="M25" s="139">
        <v>10210</v>
      </c>
      <c r="N25" s="139">
        <v>9093</v>
      </c>
      <c r="O25" s="139">
        <v>8214</v>
      </c>
      <c r="P25" s="139">
        <v>8566</v>
      </c>
      <c r="Q25" s="139">
        <v>9824</v>
      </c>
      <c r="R25" s="1408"/>
      <c r="S25" s="1405"/>
    </row>
    <row r="26" spans="1:19" s="1409" customFormat="1" ht="11.25" customHeight="1" x14ac:dyDescent="0.2">
      <c r="A26" s="1405"/>
      <c r="B26" s="1417"/>
      <c r="C26" s="1407"/>
      <c r="D26" s="436" t="s">
        <v>165</v>
      </c>
      <c r="E26" s="130">
        <v>46470</v>
      </c>
      <c r="F26" s="139">
        <v>42329</v>
      </c>
      <c r="G26" s="139">
        <v>42178</v>
      </c>
      <c r="H26" s="139">
        <v>33901</v>
      </c>
      <c r="I26" s="139">
        <v>40883</v>
      </c>
      <c r="J26" s="139">
        <v>33119</v>
      </c>
      <c r="K26" s="139">
        <v>33248</v>
      </c>
      <c r="L26" s="139">
        <v>31703</v>
      </c>
      <c r="M26" s="139">
        <v>31708</v>
      </c>
      <c r="N26" s="139">
        <v>32585</v>
      </c>
      <c r="O26" s="139">
        <v>29568</v>
      </c>
      <c r="P26" s="139">
        <v>31038</v>
      </c>
      <c r="Q26" s="139">
        <v>42044</v>
      </c>
      <c r="R26" s="1408"/>
      <c r="S26" s="1405"/>
    </row>
    <row r="27" spans="1:19" s="1409" customFormat="1" ht="11.25" customHeight="1" x14ac:dyDescent="0.2">
      <c r="A27" s="1405"/>
      <c r="B27" s="1417"/>
      <c r="C27" s="1407"/>
      <c r="D27" s="436" t="s">
        <v>218</v>
      </c>
      <c r="E27" s="130">
        <v>271</v>
      </c>
      <c r="F27" s="139">
        <v>282</v>
      </c>
      <c r="G27" s="139">
        <v>210</v>
      </c>
      <c r="H27" s="139">
        <v>148</v>
      </c>
      <c r="I27" s="139">
        <v>224</v>
      </c>
      <c r="J27" s="139">
        <v>208</v>
      </c>
      <c r="K27" s="139">
        <v>211</v>
      </c>
      <c r="L27" s="139">
        <v>187</v>
      </c>
      <c r="M27" s="139">
        <v>150</v>
      </c>
      <c r="N27" s="139">
        <v>147</v>
      </c>
      <c r="O27" s="139">
        <v>150</v>
      </c>
      <c r="P27" s="139">
        <v>138</v>
      </c>
      <c r="Q27" s="139">
        <v>204</v>
      </c>
      <c r="R27" s="1408"/>
      <c r="S27" s="1405"/>
    </row>
    <row r="28" spans="1:19" ht="10.5" customHeight="1" thickBot="1" x14ac:dyDescent="0.25">
      <c r="A28" s="1343"/>
      <c r="B28" s="1347"/>
      <c r="C28" s="1418"/>
      <c r="D28" s="1353"/>
      <c r="E28" s="1348"/>
      <c r="F28" s="1348"/>
      <c r="G28" s="1348"/>
      <c r="H28" s="1348"/>
      <c r="I28" s="1348"/>
      <c r="J28" s="1419"/>
      <c r="K28" s="1419"/>
      <c r="L28" s="1419"/>
      <c r="M28" s="1419"/>
      <c r="N28" s="1419"/>
      <c r="O28" s="1419"/>
      <c r="P28" s="1419"/>
      <c r="Q28" s="1419"/>
      <c r="R28" s="1352"/>
      <c r="S28" s="1343"/>
    </row>
    <row r="29" spans="1:19" ht="13.5" customHeight="1" thickBot="1" x14ac:dyDescent="0.25">
      <c r="A29" s="1343"/>
      <c r="B29" s="1347"/>
      <c r="C29" s="1395" t="s">
        <v>219</v>
      </c>
      <c r="D29" s="1396"/>
      <c r="E29" s="1420"/>
      <c r="F29" s="1420"/>
      <c r="G29" s="1420"/>
      <c r="H29" s="1420"/>
      <c r="I29" s="1420"/>
      <c r="J29" s="1420"/>
      <c r="K29" s="1420"/>
      <c r="L29" s="1420"/>
      <c r="M29" s="1420"/>
      <c r="N29" s="1420"/>
      <c r="O29" s="1420"/>
      <c r="P29" s="1420"/>
      <c r="Q29" s="1421"/>
      <c r="R29" s="1352"/>
      <c r="S29" s="1343"/>
    </row>
    <row r="30" spans="1:19" ht="9.75" customHeight="1" x14ac:dyDescent="0.2">
      <c r="A30" s="1343"/>
      <c r="B30" s="1347"/>
      <c r="C30" s="1422" t="s">
        <v>78</v>
      </c>
      <c r="D30" s="1353"/>
      <c r="E30" s="1423"/>
      <c r="F30" s="1423"/>
      <c r="G30" s="1423"/>
      <c r="H30" s="1423"/>
      <c r="I30" s="1423"/>
      <c r="J30" s="1423"/>
      <c r="K30" s="1423"/>
      <c r="L30" s="1423"/>
      <c r="M30" s="1423"/>
      <c r="N30" s="1423"/>
      <c r="O30" s="1423"/>
      <c r="P30" s="1423"/>
      <c r="Q30" s="1424"/>
      <c r="R30" s="1352"/>
      <c r="S30" s="1343"/>
    </row>
    <row r="31" spans="1:19" ht="15" customHeight="1" x14ac:dyDescent="0.2">
      <c r="A31" s="1343"/>
      <c r="B31" s="1347"/>
      <c r="C31" s="1541" t="s">
        <v>68</v>
      </c>
      <c r="D31" s="1541"/>
      <c r="E31" s="1401">
        <v>17003</v>
      </c>
      <c r="F31" s="1402">
        <v>16132</v>
      </c>
      <c r="G31" s="1402">
        <v>13237</v>
      </c>
      <c r="H31" s="1402">
        <v>10487</v>
      </c>
      <c r="I31" s="1402">
        <v>15559</v>
      </c>
      <c r="J31" s="1402">
        <v>15617</v>
      </c>
      <c r="K31" s="1402">
        <v>16334</v>
      </c>
      <c r="L31" s="1402">
        <v>14251</v>
      </c>
      <c r="M31" s="1402">
        <v>16872</v>
      </c>
      <c r="N31" s="1402">
        <v>16274</v>
      </c>
      <c r="O31" s="1402">
        <v>11950</v>
      </c>
      <c r="P31" s="1402">
        <v>9593</v>
      </c>
      <c r="Q31" s="1402">
        <v>11158</v>
      </c>
      <c r="R31" s="1352"/>
      <c r="S31" s="1343"/>
    </row>
    <row r="32" spans="1:19" ht="12" customHeight="1" x14ac:dyDescent="0.2">
      <c r="A32" s="1343"/>
      <c r="B32" s="1347"/>
      <c r="C32" s="1355"/>
      <c r="D32" s="430" t="s">
        <v>189</v>
      </c>
      <c r="E32" s="130">
        <v>6558</v>
      </c>
      <c r="F32" s="139">
        <v>6382</v>
      </c>
      <c r="G32" s="139">
        <v>5199</v>
      </c>
      <c r="H32" s="139">
        <v>3358</v>
      </c>
      <c r="I32" s="139">
        <v>6032</v>
      </c>
      <c r="J32" s="139">
        <v>5978</v>
      </c>
      <c r="K32" s="139">
        <v>5685</v>
      </c>
      <c r="L32" s="139">
        <v>4846</v>
      </c>
      <c r="M32" s="139">
        <v>5461</v>
      </c>
      <c r="N32" s="139">
        <v>5329</v>
      </c>
      <c r="O32" s="139">
        <v>4188</v>
      </c>
      <c r="P32" s="139">
        <v>2386</v>
      </c>
      <c r="Q32" s="139">
        <v>3376</v>
      </c>
      <c r="R32" s="1352"/>
      <c r="S32" s="1343"/>
    </row>
    <row r="33" spans="1:19" ht="12" customHeight="1" x14ac:dyDescent="0.2">
      <c r="A33" s="1343"/>
      <c r="B33" s="1347"/>
      <c r="C33" s="1355"/>
      <c r="D33" s="430" t="s">
        <v>190</v>
      </c>
      <c r="E33" s="130">
        <v>5375</v>
      </c>
      <c r="F33" s="139">
        <v>4473</v>
      </c>
      <c r="G33" s="139">
        <v>3657</v>
      </c>
      <c r="H33" s="139">
        <v>3253</v>
      </c>
      <c r="I33" s="139">
        <v>4813</v>
      </c>
      <c r="J33" s="139">
        <v>4262</v>
      </c>
      <c r="K33" s="139">
        <v>4611</v>
      </c>
      <c r="L33" s="139">
        <v>3790</v>
      </c>
      <c r="M33" s="139">
        <v>5177</v>
      </c>
      <c r="N33" s="139">
        <v>5033</v>
      </c>
      <c r="O33" s="139">
        <v>3584</v>
      </c>
      <c r="P33" s="139">
        <v>3823</v>
      </c>
      <c r="Q33" s="139">
        <v>4251</v>
      </c>
      <c r="R33" s="1352"/>
      <c r="S33" s="1343"/>
    </row>
    <row r="34" spans="1:19" ht="12" customHeight="1" x14ac:dyDescent="0.2">
      <c r="A34" s="1343"/>
      <c r="B34" s="1347"/>
      <c r="C34" s="1355"/>
      <c r="D34" s="430" t="s">
        <v>59</v>
      </c>
      <c r="E34" s="130">
        <v>2663</v>
      </c>
      <c r="F34" s="139">
        <v>2542</v>
      </c>
      <c r="G34" s="139">
        <v>1920</v>
      </c>
      <c r="H34" s="139">
        <v>1796</v>
      </c>
      <c r="I34" s="139">
        <v>2189</v>
      </c>
      <c r="J34" s="139">
        <v>2155</v>
      </c>
      <c r="K34" s="139">
        <v>2347</v>
      </c>
      <c r="L34" s="139">
        <v>1939</v>
      </c>
      <c r="M34" s="139">
        <v>2414</v>
      </c>
      <c r="N34" s="139">
        <v>2574</v>
      </c>
      <c r="O34" s="139">
        <v>1946</v>
      </c>
      <c r="P34" s="139">
        <v>1393</v>
      </c>
      <c r="Q34" s="139">
        <v>1642</v>
      </c>
      <c r="R34" s="1352"/>
      <c r="S34" s="1343"/>
    </row>
    <row r="35" spans="1:19" ht="12" customHeight="1" x14ac:dyDescent="0.2">
      <c r="A35" s="1343"/>
      <c r="B35" s="1347"/>
      <c r="C35" s="1355"/>
      <c r="D35" s="430" t="s">
        <v>192</v>
      </c>
      <c r="E35" s="130">
        <v>1481</v>
      </c>
      <c r="F35" s="139">
        <v>1813</v>
      </c>
      <c r="G35" s="139">
        <v>1654</v>
      </c>
      <c r="H35" s="139">
        <v>1444</v>
      </c>
      <c r="I35" s="139">
        <v>1550</v>
      </c>
      <c r="J35" s="139">
        <v>1665</v>
      </c>
      <c r="K35" s="139">
        <v>1655</v>
      </c>
      <c r="L35" s="139">
        <v>1568</v>
      </c>
      <c r="M35" s="139">
        <v>1672</v>
      </c>
      <c r="N35" s="139">
        <v>1494</v>
      </c>
      <c r="O35" s="139">
        <v>1178</v>
      </c>
      <c r="P35" s="139">
        <v>1181</v>
      </c>
      <c r="Q35" s="139">
        <v>1052</v>
      </c>
      <c r="R35" s="1352"/>
      <c r="S35" s="1343"/>
    </row>
    <row r="36" spans="1:19" ht="12" customHeight="1" x14ac:dyDescent="0.2">
      <c r="A36" s="1343"/>
      <c r="B36" s="1347"/>
      <c r="C36" s="1355"/>
      <c r="D36" s="430" t="s">
        <v>193</v>
      </c>
      <c r="E36" s="130">
        <v>582</v>
      </c>
      <c r="F36" s="139">
        <v>542</v>
      </c>
      <c r="G36" s="139">
        <v>519</v>
      </c>
      <c r="H36" s="139">
        <v>377</v>
      </c>
      <c r="I36" s="139">
        <v>656</v>
      </c>
      <c r="J36" s="139">
        <v>1169</v>
      </c>
      <c r="K36" s="139">
        <v>1616</v>
      </c>
      <c r="L36" s="139">
        <v>1695</v>
      </c>
      <c r="M36" s="139">
        <v>1641</v>
      </c>
      <c r="N36" s="139">
        <v>1283</v>
      </c>
      <c r="O36" s="139">
        <v>680</v>
      </c>
      <c r="P36" s="139">
        <v>412</v>
      </c>
      <c r="Q36" s="139">
        <v>419</v>
      </c>
      <c r="R36" s="1352"/>
      <c r="S36" s="1343"/>
    </row>
    <row r="37" spans="1:19" ht="12" customHeight="1" x14ac:dyDescent="0.2">
      <c r="A37" s="1343"/>
      <c r="B37" s="1347"/>
      <c r="C37" s="1355"/>
      <c r="D37" s="430" t="s">
        <v>131</v>
      </c>
      <c r="E37" s="130">
        <v>168</v>
      </c>
      <c r="F37" s="139">
        <v>171</v>
      </c>
      <c r="G37" s="139">
        <v>112</v>
      </c>
      <c r="H37" s="139">
        <v>92</v>
      </c>
      <c r="I37" s="139">
        <v>123</v>
      </c>
      <c r="J37" s="139">
        <v>151</v>
      </c>
      <c r="K37" s="139">
        <v>215</v>
      </c>
      <c r="L37" s="139">
        <v>203</v>
      </c>
      <c r="M37" s="139">
        <v>285</v>
      </c>
      <c r="N37" s="139">
        <v>283</v>
      </c>
      <c r="O37" s="139">
        <v>201</v>
      </c>
      <c r="P37" s="139">
        <v>168</v>
      </c>
      <c r="Q37" s="139">
        <v>173</v>
      </c>
      <c r="R37" s="1352"/>
      <c r="S37" s="1343"/>
    </row>
    <row r="38" spans="1:19" ht="12" customHeight="1" x14ac:dyDescent="0.2">
      <c r="A38" s="1343"/>
      <c r="B38" s="1347"/>
      <c r="C38" s="1355"/>
      <c r="D38" s="430" t="s">
        <v>132</v>
      </c>
      <c r="E38" s="130">
        <v>176</v>
      </c>
      <c r="F38" s="139">
        <v>209</v>
      </c>
      <c r="G38" s="139">
        <v>176</v>
      </c>
      <c r="H38" s="139">
        <v>167</v>
      </c>
      <c r="I38" s="139">
        <v>196</v>
      </c>
      <c r="J38" s="139">
        <v>237</v>
      </c>
      <c r="K38" s="139">
        <v>205</v>
      </c>
      <c r="L38" s="139">
        <v>210</v>
      </c>
      <c r="M38" s="139">
        <v>222</v>
      </c>
      <c r="N38" s="139">
        <v>278</v>
      </c>
      <c r="O38" s="139">
        <v>173</v>
      </c>
      <c r="P38" s="139">
        <v>230</v>
      </c>
      <c r="Q38" s="139">
        <v>245</v>
      </c>
      <c r="R38" s="1352"/>
      <c r="S38" s="1343"/>
    </row>
    <row r="39" spans="1:19" ht="15" customHeight="1" x14ac:dyDescent="0.2">
      <c r="A39" s="1343"/>
      <c r="B39" s="1347"/>
      <c r="C39" s="1355"/>
      <c r="D39" s="436" t="s">
        <v>344</v>
      </c>
      <c r="E39" s="139">
        <v>598</v>
      </c>
      <c r="F39" s="139">
        <v>971</v>
      </c>
      <c r="G39" s="139">
        <v>1053</v>
      </c>
      <c r="H39" s="139">
        <v>834</v>
      </c>
      <c r="I39" s="139">
        <v>1117</v>
      </c>
      <c r="J39" s="139">
        <v>964</v>
      </c>
      <c r="K39" s="139">
        <v>708</v>
      </c>
      <c r="L39" s="139">
        <v>685</v>
      </c>
      <c r="M39" s="139">
        <v>1232</v>
      </c>
      <c r="N39" s="139">
        <v>567</v>
      </c>
      <c r="O39" s="139">
        <v>428</v>
      </c>
      <c r="P39" s="139">
        <v>570</v>
      </c>
      <c r="Q39" s="139">
        <v>475</v>
      </c>
      <c r="R39" s="1352"/>
      <c r="S39" s="1343"/>
    </row>
    <row r="40" spans="1:19" ht="12" customHeight="1" x14ac:dyDescent="0.2">
      <c r="A40" s="1343"/>
      <c r="B40" s="1347"/>
      <c r="C40" s="1355"/>
      <c r="D40" s="436" t="s">
        <v>217</v>
      </c>
      <c r="E40" s="139">
        <v>4409</v>
      </c>
      <c r="F40" s="139">
        <v>4221</v>
      </c>
      <c r="G40" s="139">
        <v>3468</v>
      </c>
      <c r="H40" s="139">
        <v>2508</v>
      </c>
      <c r="I40" s="139">
        <v>3982</v>
      </c>
      <c r="J40" s="139">
        <v>4512</v>
      </c>
      <c r="K40" s="139">
        <v>4038</v>
      </c>
      <c r="L40" s="139">
        <v>3511</v>
      </c>
      <c r="M40" s="139">
        <v>4004</v>
      </c>
      <c r="N40" s="139">
        <v>4052</v>
      </c>
      <c r="O40" s="139">
        <v>3003</v>
      </c>
      <c r="P40" s="139">
        <v>2218</v>
      </c>
      <c r="Q40" s="139">
        <v>2923</v>
      </c>
      <c r="R40" s="1352"/>
      <c r="S40" s="1343"/>
    </row>
    <row r="41" spans="1:19" ht="12" customHeight="1" x14ac:dyDescent="0.2">
      <c r="A41" s="1343"/>
      <c r="B41" s="1347"/>
      <c r="C41" s="1355"/>
      <c r="D41" s="436" t="s">
        <v>165</v>
      </c>
      <c r="E41" s="139">
        <v>11995</v>
      </c>
      <c r="F41" s="139">
        <v>10930</v>
      </c>
      <c r="G41" s="139">
        <v>8715</v>
      </c>
      <c r="H41" s="139">
        <v>7145</v>
      </c>
      <c r="I41" s="139">
        <v>10460</v>
      </c>
      <c r="J41" s="139">
        <v>10141</v>
      </c>
      <c r="K41" s="139">
        <v>11588</v>
      </c>
      <c r="L41" s="139">
        <v>10054</v>
      </c>
      <c r="M41" s="139">
        <v>11636</v>
      </c>
      <c r="N41" s="139">
        <v>11655</v>
      </c>
      <c r="O41" s="139">
        <v>8518</v>
      </c>
      <c r="P41" s="139">
        <v>6805</v>
      </c>
      <c r="Q41" s="139">
        <v>7760</v>
      </c>
      <c r="R41" s="1352"/>
      <c r="S41" s="1343"/>
    </row>
    <row r="42" spans="1:19" ht="11.25" customHeight="1" x14ac:dyDescent="0.2">
      <c r="A42" s="1343"/>
      <c r="B42" s="1347"/>
      <c r="C42" s="1355"/>
      <c r="D42" s="436" t="s">
        <v>218</v>
      </c>
      <c r="E42" s="711">
        <v>1</v>
      </c>
      <c r="F42" s="710">
        <v>10</v>
      </c>
      <c r="G42" s="710">
        <v>1</v>
      </c>
      <c r="H42" s="710">
        <v>0</v>
      </c>
      <c r="I42" s="710">
        <v>0</v>
      </c>
      <c r="J42" s="710">
        <v>0</v>
      </c>
      <c r="K42" s="710">
        <v>0</v>
      </c>
      <c r="L42" s="710">
        <v>1</v>
      </c>
      <c r="M42" s="710">
        <v>0</v>
      </c>
      <c r="N42" s="710">
        <v>0</v>
      </c>
      <c r="O42" s="710">
        <v>1</v>
      </c>
      <c r="P42" s="710">
        <v>0</v>
      </c>
      <c r="Q42" s="710">
        <v>0</v>
      </c>
      <c r="R42" s="1352"/>
      <c r="S42" s="1343"/>
    </row>
    <row r="43" spans="1:19" ht="15" customHeight="1" x14ac:dyDescent="0.2">
      <c r="A43" s="1343"/>
      <c r="B43" s="1347"/>
      <c r="C43" s="1425" t="s">
        <v>293</v>
      </c>
      <c r="D43" s="1425"/>
      <c r="E43" s="130"/>
      <c r="F43" s="130"/>
      <c r="G43" s="139"/>
      <c r="H43" s="139"/>
      <c r="I43" s="139"/>
      <c r="J43" s="139"/>
      <c r="K43" s="139"/>
      <c r="L43" s="139"/>
      <c r="M43" s="139"/>
      <c r="N43" s="139"/>
      <c r="O43" s="139"/>
      <c r="P43" s="139"/>
      <c r="Q43" s="139"/>
      <c r="R43" s="1352"/>
      <c r="S43" s="1343"/>
    </row>
    <row r="44" spans="1:19" ht="12" customHeight="1" x14ac:dyDescent="0.2">
      <c r="A44" s="1343"/>
      <c r="B44" s="1347"/>
      <c r="C44" s="1355"/>
      <c r="D44" s="1426" t="s">
        <v>503</v>
      </c>
      <c r="E44" s="139">
        <v>1479</v>
      </c>
      <c r="F44" s="139">
        <v>1298</v>
      </c>
      <c r="G44" s="139">
        <v>1069</v>
      </c>
      <c r="H44" s="139">
        <v>779</v>
      </c>
      <c r="I44" s="139">
        <v>1717</v>
      </c>
      <c r="J44" s="139">
        <v>1464</v>
      </c>
      <c r="K44" s="139">
        <v>1340</v>
      </c>
      <c r="L44" s="139">
        <v>1202</v>
      </c>
      <c r="M44" s="139">
        <v>1586</v>
      </c>
      <c r="N44" s="139">
        <v>1663</v>
      </c>
      <c r="O44" s="139">
        <v>1172</v>
      </c>
      <c r="P44" s="139">
        <v>2155</v>
      </c>
      <c r="Q44" s="139">
        <v>1724</v>
      </c>
      <c r="R44" s="1352"/>
      <c r="S44" s="1343"/>
    </row>
    <row r="45" spans="1:19" ht="12" customHeight="1" x14ac:dyDescent="0.2">
      <c r="A45" s="1343"/>
      <c r="B45" s="1347"/>
      <c r="C45" s="1355"/>
      <c r="D45" s="1426" t="s">
        <v>504</v>
      </c>
      <c r="E45" s="139">
        <v>1500</v>
      </c>
      <c r="F45" s="139">
        <v>618</v>
      </c>
      <c r="G45" s="139">
        <v>349</v>
      </c>
      <c r="H45" s="139">
        <v>257</v>
      </c>
      <c r="I45" s="139">
        <v>529</v>
      </c>
      <c r="J45" s="139">
        <v>380</v>
      </c>
      <c r="K45" s="139">
        <v>494</v>
      </c>
      <c r="L45" s="139">
        <v>612</v>
      </c>
      <c r="M45" s="139">
        <v>626</v>
      </c>
      <c r="N45" s="139">
        <v>546</v>
      </c>
      <c r="O45" s="139">
        <v>376</v>
      </c>
      <c r="P45" s="139">
        <v>297</v>
      </c>
      <c r="Q45" s="139">
        <v>1547</v>
      </c>
      <c r="R45" s="1352"/>
      <c r="S45" s="1343"/>
    </row>
    <row r="46" spans="1:19" ht="12" customHeight="1" x14ac:dyDescent="0.2">
      <c r="A46" s="1343"/>
      <c r="B46" s="1347"/>
      <c r="C46" s="1355"/>
      <c r="D46" s="1426" t="s">
        <v>506</v>
      </c>
      <c r="E46" s="139">
        <v>1551</v>
      </c>
      <c r="F46" s="139">
        <v>1439</v>
      </c>
      <c r="G46" s="139">
        <v>1262</v>
      </c>
      <c r="H46" s="139">
        <v>987</v>
      </c>
      <c r="I46" s="139">
        <v>1236</v>
      </c>
      <c r="J46" s="139">
        <v>1558</v>
      </c>
      <c r="K46" s="139">
        <v>1947</v>
      </c>
      <c r="L46" s="139">
        <v>1759</v>
      </c>
      <c r="M46" s="139">
        <v>2104</v>
      </c>
      <c r="N46" s="139">
        <v>1734</v>
      </c>
      <c r="O46" s="139">
        <v>1216</v>
      </c>
      <c r="P46" s="139">
        <v>684</v>
      </c>
      <c r="Q46" s="139">
        <v>915</v>
      </c>
      <c r="R46" s="1352"/>
      <c r="S46" s="1343"/>
    </row>
    <row r="47" spans="1:19" ht="12" customHeight="1" x14ac:dyDescent="0.2">
      <c r="A47" s="1343"/>
      <c r="B47" s="1347"/>
      <c r="C47" s="1355"/>
      <c r="D47" s="1426" t="s">
        <v>502</v>
      </c>
      <c r="E47" s="139">
        <v>1057</v>
      </c>
      <c r="F47" s="139">
        <v>1232</v>
      </c>
      <c r="G47" s="139">
        <v>1021</v>
      </c>
      <c r="H47" s="139">
        <v>963</v>
      </c>
      <c r="I47" s="139">
        <v>1015</v>
      </c>
      <c r="J47" s="139">
        <v>1115</v>
      </c>
      <c r="K47" s="139">
        <v>1221</v>
      </c>
      <c r="L47" s="139">
        <v>1156</v>
      </c>
      <c r="M47" s="139">
        <v>1338</v>
      </c>
      <c r="N47" s="139">
        <v>1388</v>
      </c>
      <c r="O47" s="139">
        <v>1078</v>
      </c>
      <c r="P47" s="139">
        <v>708</v>
      </c>
      <c r="Q47" s="139">
        <v>639</v>
      </c>
      <c r="R47" s="1352"/>
      <c r="S47" s="1343"/>
    </row>
    <row r="48" spans="1:19" ht="12" customHeight="1" x14ac:dyDescent="0.2">
      <c r="A48" s="1343"/>
      <c r="B48" s="1347"/>
      <c r="C48" s="1355"/>
      <c r="D48" s="1426" t="s">
        <v>507</v>
      </c>
      <c r="E48" s="139">
        <v>641</v>
      </c>
      <c r="F48" s="139">
        <v>641</v>
      </c>
      <c r="G48" s="139">
        <v>594</v>
      </c>
      <c r="H48" s="139">
        <v>366</v>
      </c>
      <c r="I48" s="139">
        <v>546</v>
      </c>
      <c r="J48" s="139">
        <v>493</v>
      </c>
      <c r="K48" s="139">
        <v>579</v>
      </c>
      <c r="L48" s="139">
        <v>456</v>
      </c>
      <c r="M48" s="139">
        <v>663</v>
      </c>
      <c r="N48" s="139">
        <v>805</v>
      </c>
      <c r="O48" s="139">
        <v>651</v>
      </c>
      <c r="P48" s="139">
        <v>580</v>
      </c>
      <c r="Q48" s="139">
        <v>629</v>
      </c>
      <c r="R48" s="1352"/>
      <c r="S48" s="1343"/>
    </row>
    <row r="49" spans="1:22" ht="15" customHeight="1" x14ac:dyDescent="0.2">
      <c r="A49" s="1343"/>
      <c r="B49" s="1347"/>
      <c r="C49" s="1541" t="s">
        <v>220</v>
      </c>
      <c r="D49" s="1541"/>
      <c r="E49" s="439">
        <f t="shared" ref="E49:P49" si="0">+E31/E8*100</f>
        <v>22.849809170563887</v>
      </c>
      <c r="F49" s="439">
        <f t="shared" si="0"/>
        <v>22.982021255377951</v>
      </c>
      <c r="G49" s="439">
        <f t="shared" si="0"/>
        <v>20.460622922946133</v>
      </c>
      <c r="H49" s="439">
        <f t="shared" si="0"/>
        <v>19.408509614494847</v>
      </c>
      <c r="I49" s="439">
        <f t="shared" si="0"/>
        <v>23.961252964548617</v>
      </c>
      <c r="J49" s="439">
        <f t="shared" si="0"/>
        <v>29.118809665871119</v>
      </c>
      <c r="K49" s="439">
        <f t="shared" si="0"/>
        <v>30.551399072272933</v>
      </c>
      <c r="L49" s="439">
        <f t="shared" si="0"/>
        <v>28.424684857188449</v>
      </c>
      <c r="M49" s="439">
        <f t="shared" si="0"/>
        <v>33.739951205855299</v>
      </c>
      <c r="N49" s="439">
        <f t="shared" si="0"/>
        <v>32.87942459996767</v>
      </c>
      <c r="O49" s="439">
        <f t="shared" si="0"/>
        <v>25.280304632959595</v>
      </c>
      <c r="P49" s="439">
        <f t="shared" si="0"/>
        <v>19.044310331136348</v>
      </c>
      <c r="Q49" s="439">
        <f>+Q31/Q8*100</f>
        <v>17.04708650349864</v>
      </c>
      <c r="R49" s="1352"/>
      <c r="S49" s="1343"/>
    </row>
    <row r="50" spans="1:22" ht="11.25" customHeight="1" thickBot="1" x14ac:dyDescent="0.25">
      <c r="A50" s="1343"/>
      <c r="B50" s="1347"/>
      <c r="C50" s="1427"/>
      <c r="D50" s="1352"/>
      <c r="E50" s="1348"/>
      <c r="F50" s="1348"/>
      <c r="G50" s="1348"/>
      <c r="H50" s="1348"/>
      <c r="I50" s="1348"/>
      <c r="J50" s="1348"/>
      <c r="K50" s="1348"/>
      <c r="L50" s="1348"/>
      <c r="M50" s="1348"/>
      <c r="N50" s="1348"/>
      <c r="O50" s="1348"/>
      <c r="P50" s="1348"/>
      <c r="Q50" s="1419"/>
      <c r="R50" s="1352"/>
      <c r="S50" s="1343"/>
    </row>
    <row r="51" spans="1:22" s="1351" customFormat="1" ht="13.5" customHeight="1" thickBot="1" x14ac:dyDescent="0.25">
      <c r="A51" s="1349"/>
      <c r="B51" s="1350"/>
      <c r="C51" s="1395" t="s">
        <v>221</v>
      </c>
      <c r="D51" s="1396"/>
      <c r="E51" s="1420"/>
      <c r="F51" s="1420"/>
      <c r="G51" s="1420"/>
      <c r="H51" s="1420"/>
      <c r="I51" s="1420"/>
      <c r="J51" s="1420"/>
      <c r="K51" s="1420"/>
      <c r="L51" s="1420"/>
      <c r="M51" s="1420"/>
      <c r="N51" s="1420"/>
      <c r="O51" s="1420"/>
      <c r="P51" s="1420"/>
      <c r="Q51" s="1421"/>
      <c r="R51" s="1352"/>
      <c r="S51" s="1349"/>
    </row>
    <row r="52" spans="1:22" ht="9.75" customHeight="1" x14ac:dyDescent="0.2">
      <c r="A52" s="1343"/>
      <c r="B52" s="1347"/>
      <c r="C52" s="1422" t="s">
        <v>78</v>
      </c>
      <c r="D52" s="1428"/>
      <c r="E52" s="1423"/>
      <c r="F52" s="1423"/>
      <c r="G52" s="1423"/>
      <c r="H52" s="1423"/>
      <c r="I52" s="1423"/>
      <c r="J52" s="1423"/>
      <c r="K52" s="1423"/>
      <c r="L52" s="1423"/>
      <c r="M52" s="1423"/>
      <c r="N52" s="1423"/>
      <c r="O52" s="1423"/>
      <c r="P52" s="1423"/>
      <c r="Q52" s="1424"/>
      <c r="R52" s="1352"/>
      <c r="S52" s="1343"/>
    </row>
    <row r="53" spans="1:22" ht="15" customHeight="1" x14ac:dyDescent="0.2">
      <c r="A53" s="1343"/>
      <c r="B53" s="1347"/>
      <c r="C53" s="1541" t="s">
        <v>68</v>
      </c>
      <c r="D53" s="1541"/>
      <c r="E53" s="1401">
        <v>11743</v>
      </c>
      <c r="F53" s="1402">
        <v>11439</v>
      </c>
      <c r="G53" s="1402">
        <v>9551</v>
      </c>
      <c r="H53" s="1402">
        <v>7955</v>
      </c>
      <c r="I53" s="1402">
        <v>10791</v>
      </c>
      <c r="J53" s="1402">
        <v>9587</v>
      </c>
      <c r="K53" s="1402">
        <v>11040</v>
      </c>
      <c r="L53" s="1402">
        <v>10189</v>
      </c>
      <c r="M53" s="1402">
        <v>11871</v>
      </c>
      <c r="N53" s="1402">
        <v>11264</v>
      </c>
      <c r="O53" s="1402">
        <v>9001</v>
      </c>
      <c r="P53" s="1402">
        <v>7142</v>
      </c>
      <c r="Q53" s="1402">
        <v>7925</v>
      </c>
      <c r="R53" s="1352"/>
      <c r="S53" s="1343"/>
    </row>
    <row r="54" spans="1:22" ht="11.25" customHeight="1" x14ac:dyDescent="0.2">
      <c r="A54" s="1343"/>
      <c r="B54" s="1347"/>
      <c r="C54" s="1355"/>
      <c r="D54" s="75" t="s">
        <v>344</v>
      </c>
      <c r="E54" s="1429">
        <v>332</v>
      </c>
      <c r="F54" s="157">
        <v>387</v>
      </c>
      <c r="G54" s="157">
        <v>481</v>
      </c>
      <c r="H54" s="157">
        <v>309</v>
      </c>
      <c r="I54" s="139">
        <v>486</v>
      </c>
      <c r="J54" s="139">
        <v>320</v>
      </c>
      <c r="K54" s="139">
        <v>380</v>
      </c>
      <c r="L54" s="139">
        <v>661</v>
      </c>
      <c r="M54" s="139">
        <v>997</v>
      </c>
      <c r="N54" s="139">
        <v>442</v>
      </c>
      <c r="O54" s="139">
        <v>231</v>
      </c>
      <c r="P54" s="139">
        <v>295</v>
      </c>
      <c r="Q54" s="139">
        <v>301</v>
      </c>
      <c r="R54" s="1352"/>
      <c r="S54" s="1343"/>
    </row>
    <row r="55" spans="1:22" ht="11.25" customHeight="1" x14ac:dyDescent="0.2">
      <c r="A55" s="1343"/>
      <c r="B55" s="1347"/>
      <c r="C55" s="1355"/>
      <c r="D55" s="75" t="s">
        <v>217</v>
      </c>
      <c r="E55" s="1429">
        <v>2721</v>
      </c>
      <c r="F55" s="157">
        <v>3074</v>
      </c>
      <c r="G55" s="157">
        <v>2522</v>
      </c>
      <c r="H55" s="157">
        <v>1798</v>
      </c>
      <c r="I55" s="139">
        <v>2715</v>
      </c>
      <c r="J55" s="139">
        <v>2705</v>
      </c>
      <c r="K55" s="139">
        <v>2768</v>
      </c>
      <c r="L55" s="139">
        <v>2282</v>
      </c>
      <c r="M55" s="139">
        <v>2803</v>
      </c>
      <c r="N55" s="139">
        <v>2611</v>
      </c>
      <c r="O55" s="139">
        <v>2146</v>
      </c>
      <c r="P55" s="139">
        <v>1491</v>
      </c>
      <c r="Q55" s="139">
        <v>1741</v>
      </c>
      <c r="R55" s="1352"/>
      <c r="S55" s="1343"/>
    </row>
    <row r="56" spans="1:22" ht="11.25" customHeight="1" x14ac:dyDescent="0.2">
      <c r="A56" s="1343"/>
      <c r="B56" s="1347"/>
      <c r="C56" s="1355"/>
      <c r="D56" s="75" t="s">
        <v>165</v>
      </c>
      <c r="E56" s="1429">
        <v>8689</v>
      </c>
      <c r="F56" s="157">
        <v>7978</v>
      </c>
      <c r="G56" s="157">
        <v>6537</v>
      </c>
      <c r="H56" s="157">
        <v>5848</v>
      </c>
      <c r="I56" s="139">
        <v>7590</v>
      </c>
      <c r="J56" s="139">
        <v>6562</v>
      </c>
      <c r="K56" s="139">
        <v>7892</v>
      </c>
      <c r="L56" s="139">
        <v>7245</v>
      </c>
      <c r="M56" s="139">
        <v>8070</v>
      </c>
      <c r="N56" s="139">
        <v>8211</v>
      </c>
      <c r="O56" s="139">
        <v>6623</v>
      </c>
      <c r="P56" s="139">
        <v>5356</v>
      </c>
      <c r="Q56" s="139">
        <v>5883</v>
      </c>
      <c r="R56" s="1352"/>
      <c r="S56" s="1343"/>
    </row>
    <row r="57" spans="1:22" ht="11.25" customHeight="1" x14ac:dyDescent="0.2">
      <c r="A57" s="1343"/>
      <c r="B57" s="1347"/>
      <c r="C57" s="1355"/>
      <c r="D57" s="75" t="s">
        <v>218</v>
      </c>
      <c r="E57" s="711">
        <v>1</v>
      </c>
      <c r="F57" s="710">
        <v>0</v>
      </c>
      <c r="G57" s="710">
        <v>11</v>
      </c>
      <c r="H57" s="710">
        <v>0</v>
      </c>
      <c r="I57" s="710">
        <v>0</v>
      </c>
      <c r="J57" s="710">
        <v>0</v>
      </c>
      <c r="K57" s="710">
        <v>0</v>
      </c>
      <c r="L57" s="710">
        <v>1</v>
      </c>
      <c r="M57" s="710">
        <v>1</v>
      </c>
      <c r="N57" s="710">
        <v>0</v>
      </c>
      <c r="O57" s="710">
        <v>1</v>
      </c>
      <c r="P57" s="710">
        <v>0</v>
      </c>
      <c r="Q57" s="710">
        <v>0</v>
      </c>
      <c r="R57" s="1352"/>
      <c r="S57" s="1343"/>
      <c r="V57" s="1409"/>
    </row>
    <row r="58" spans="1:22" ht="12.75" hidden="1" customHeight="1" x14ac:dyDescent="0.2">
      <c r="A58" s="1343"/>
      <c r="B58" s="1347"/>
      <c r="C58" s="1355"/>
      <c r="D58" s="181" t="s">
        <v>189</v>
      </c>
      <c r="E58" s="130">
        <v>4231</v>
      </c>
      <c r="F58" s="139">
        <v>4515</v>
      </c>
      <c r="G58" s="139">
        <v>3733</v>
      </c>
      <c r="H58" s="139">
        <v>2869</v>
      </c>
      <c r="I58" s="139">
        <v>3988</v>
      </c>
      <c r="J58" s="139">
        <v>3769</v>
      </c>
      <c r="K58" s="139">
        <v>3938</v>
      </c>
      <c r="L58" s="139">
        <v>3246</v>
      </c>
      <c r="M58" s="139">
        <v>4075</v>
      </c>
      <c r="N58" s="139">
        <v>3588</v>
      </c>
      <c r="O58" s="139">
        <v>3148</v>
      </c>
      <c r="P58" s="139">
        <v>1742</v>
      </c>
      <c r="Q58" s="139">
        <v>2382</v>
      </c>
      <c r="R58" s="1352"/>
      <c r="S58" s="1343"/>
    </row>
    <row r="59" spans="1:22" ht="12.75" hidden="1" customHeight="1" x14ac:dyDescent="0.2">
      <c r="A59" s="1343"/>
      <c r="B59" s="1347"/>
      <c r="C59" s="1355"/>
      <c r="D59" s="181" t="s">
        <v>190</v>
      </c>
      <c r="E59" s="130">
        <v>4161</v>
      </c>
      <c r="F59" s="139">
        <v>3557</v>
      </c>
      <c r="G59" s="139">
        <v>2920</v>
      </c>
      <c r="H59" s="139">
        <v>2392</v>
      </c>
      <c r="I59" s="139">
        <v>3724</v>
      </c>
      <c r="J59" s="139">
        <v>3046</v>
      </c>
      <c r="K59" s="139">
        <v>3375</v>
      </c>
      <c r="L59" s="139">
        <v>2856</v>
      </c>
      <c r="M59" s="139">
        <v>3861</v>
      </c>
      <c r="N59" s="139">
        <v>3813</v>
      </c>
      <c r="O59" s="139">
        <v>2882</v>
      </c>
      <c r="P59" s="139">
        <v>2985</v>
      </c>
      <c r="Q59" s="139">
        <v>3290</v>
      </c>
      <c r="R59" s="1352"/>
      <c r="S59" s="1343"/>
    </row>
    <row r="60" spans="1:22" ht="12.75" hidden="1" customHeight="1" x14ac:dyDescent="0.2">
      <c r="A60" s="1343"/>
      <c r="B60" s="1347"/>
      <c r="C60" s="1355"/>
      <c r="D60" s="181" t="s">
        <v>59</v>
      </c>
      <c r="E60" s="130">
        <v>1782</v>
      </c>
      <c r="F60" s="139">
        <v>1783</v>
      </c>
      <c r="G60" s="139">
        <v>1336</v>
      </c>
      <c r="H60" s="139">
        <v>1333</v>
      </c>
      <c r="I60" s="139">
        <v>1409</v>
      </c>
      <c r="J60" s="139">
        <v>1125</v>
      </c>
      <c r="K60" s="139">
        <v>1317</v>
      </c>
      <c r="L60" s="139">
        <v>1321</v>
      </c>
      <c r="M60" s="139">
        <v>1356</v>
      </c>
      <c r="N60" s="139">
        <v>1606</v>
      </c>
      <c r="O60" s="139">
        <v>1338</v>
      </c>
      <c r="P60" s="139">
        <v>974</v>
      </c>
      <c r="Q60" s="139">
        <v>1042</v>
      </c>
      <c r="R60" s="1352"/>
      <c r="S60" s="1343"/>
    </row>
    <row r="61" spans="1:22" ht="12.75" hidden="1" customHeight="1" x14ac:dyDescent="0.2">
      <c r="A61" s="1343"/>
      <c r="B61" s="1347"/>
      <c r="C61" s="1355"/>
      <c r="D61" s="181" t="s">
        <v>192</v>
      </c>
      <c r="E61" s="130">
        <v>1079</v>
      </c>
      <c r="F61" s="139">
        <v>996</v>
      </c>
      <c r="G61" s="139">
        <v>1030</v>
      </c>
      <c r="H61" s="139">
        <v>864</v>
      </c>
      <c r="I61" s="139">
        <v>1157</v>
      </c>
      <c r="J61" s="139">
        <v>867</v>
      </c>
      <c r="K61" s="139">
        <v>1050</v>
      </c>
      <c r="L61" s="139">
        <v>1277</v>
      </c>
      <c r="M61" s="139">
        <v>1250</v>
      </c>
      <c r="N61" s="139">
        <v>1147</v>
      </c>
      <c r="O61" s="139">
        <v>808</v>
      </c>
      <c r="P61" s="139">
        <v>914</v>
      </c>
      <c r="Q61" s="139">
        <v>732</v>
      </c>
      <c r="R61" s="1352"/>
      <c r="S61" s="1343"/>
    </row>
    <row r="62" spans="1:22" ht="12.75" hidden="1" customHeight="1" x14ac:dyDescent="0.2">
      <c r="A62" s="1343"/>
      <c r="B62" s="1347"/>
      <c r="C62" s="1355"/>
      <c r="D62" s="181" t="s">
        <v>193</v>
      </c>
      <c r="E62" s="130">
        <v>321</v>
      </c>
      <c r="F62" s="139">
        <v>328</v>
      </c>
      <c r="G62" s="139">
        <v>304</v>
      </c>
      <c r="H62" s="139">
        <v>305</v>
      </c>
      <c r="I62" s="139">
        <v>332</v>
      </c>
      <c r="J62" s="139">
        <v>512</v>
      </c>
      <c r="K62" s="139">
        <v>1067</v>
      </c>
      <c r="L62" s="139">
        <v>1217</v>
      </c>
      <c r="M62" s="139">
        <v>1019</v>
      </c>
      <c r="N62" s="139">
        <v>778</v>
      </c>
      <c r="O62" s="139">
        <v>490</v>
      </c>
      <c r="P62" s="139">
        <v>289</v>
      </c>
      <c r="Q62" s="139">
        <v>235</v>
      </c>
      <c r="R62" s="1352"/>
      <c r="S62" s="1343"/>
    </row>
    <row r="63" spans="1:22" ht="12.75" hidden="1" customHeight="1" x14ac:dyDescent="0.2">
      <c r="A63" s="1343"/>
      <c r="B63" s="1347"/>
      <c r="C63" s="1355"/>
      <c r="D63" s="181" t="s">
        <v>131</v>
      </c>
      <c r="E63" s="130">
        <v>82</v>
      </c>
      <c r="F63" s="139">
        <v>117</v>
      </c>
      <c r="G63" s="139">
        <v>73</v>
      </c>
      <c r="H63" s="139">
        <v>87</v>
      </c>
      <c r="I63" s="139">
        <v>77</v>
      </c>
      <c r="J63" s="139">
        <v>86</v>
      </c>
      <c r="K63" s="139">
        <v>159</v>
      </c>
      <c r="L63" s="139">
        <v>137</v>
      </c>
      <c r="M63" s="139">
        <v>201</v>
      </c>
      <c r="N63" s="139">
        <v>190</v>
      </c>
      <c r="O63" s="139">
        <v>196</v>
      </c>
      <c r="P63" s="139">
        <v>127</v>
      </c>
      <c r="Q63" s="139">
        <v>112</v>
      </c>
      <c r="R63" s="1352"/>
      <c r="S63" s="1343"/>
    </row>
    <row r="64" spans="1:22" ht="12.75" hidden="1" customHeight="1" x14ac:dyDescent="0.2">
      <c r="A64" s="1343"/>
      <c r="B64" s="1347"/>
      <c r="C64" s="1355"/>
      <c r="D64" s="181" t="s">
        <v>132</v>
      </c>
      <c r="E64" s="130">
        <v>87</v>
      </c>
      <c r="F64" s="139">
        <v>143</v>
      </c>
      <c r="G64" s="139">
        <v>155</v>
      </c>
      <c r="H64" s="139">
        <v>105</v>
      </c>
      <c r="I64" s="139">
        <v>104</v>
      </c>
      <c r="J64" s="139">
        <v>182</v>
      </c>
      <c r="K64" s="139">
        <v>134</v>
      </c>
      <c r="L64" s="139">
        <v>135</v>
      </c>
      <c r="M64" s="139">
        <v>109</v>
      </c>
      <c r="N64" s="139">
        <v>142</v>
      </c>
      <c r="O64" s="139">
        <v>139</v>
      </c>
      <c r="P64" s="139">
        <v>111</v>
      </c>
      <c r="Q64" s="139">
        <v>132</v>
      </c>
      <c r="R64" s="1352"/>
      <c r="S64" s="1343"/>
    </row>
    <row r="65" spans="1:19" ht="15" customHeight="1" x14ac:dyDescent="0.2">
      <c r="A65" s="1343"/>
      <c r="B65" s="1347"/>
      <c r="C65" s="1541" t="s">
        <v>222</v>
      </c>
      <c r="D65" s="1541"/>
      <c r="E65" s="439">
        <f t="shared" ref="E65:P65" si="1">+E53/E31*100</f>
        <v>69.064282773628179</v>
      </c>
      <c r="F65" s="439">
        <f t="shared" si="1"/>
        <v>70.908752789486741</v>
      </c>
      <c r="G65" s="439">
        <f t="shared" si="1"/>
        <v>72.153811286545292</v>
      </c>
      <c r="H65" s="439">
        <f t="shared" si="1"/>
        <v>75.855821493277389</v>
      </c>
      <c r="I65" s="439">
        <f t="shared" si="1"/>
        <v>69.355357028086644</v>
      </c>
      <c r="J65" s="439">
        <f t="shared" si="1"/>
        <v>61.388230774156369</v>
      </c>
      <c r="K65" s="439">
        <f t="shared" si="1"/>
        <v>67.589077996816457</v>
      </c>
      <c r="L65" s="439">
        <f t="shared" si="1"/>
        <v>71.496737071082734</v>
      </c>
      <c r="M65" s="439">
        <f t="shared" si="1"/>
        <v>70.359174964438125</v>
      </c>
      <c r="N65" s="439">
        <f t="shared" si="1"/>
        <v>69.21469829175372</v>
      </c>
      <c r="O65" s="439">
        <f t="shared" si="1"/>
        <v>75.322175732217573</v>
      </c>
      <c r="P65" s="439">
        <f t="shared" si="1"/>
        <v>74.450119879078485</v>
      </c>
      <c r="Q65" s="439">
        <f>+Q53/Q31*100</f>
        <v>71.025273346477874</v>
      </c>
      <c r="R65" s="1352"/>
      <c r="S65" s="1343"/>
    </row>
    <row r="66" spans="1:19" ht="11.25" customHeight="1" x14ac:dyDescent="0.2">
      <c r="A66" s="1343"/>
      <c r="B66" s="1347"/>
      <c r="C66" s="1355"/>
      <c r="D66" s="430" t="s">
        <v>189</v>
      </c>
      <c r="E66" s="158">
        <f t="shared" ref="E66:Q72" si="2">+E58/E32*100</f>
        <v>64.516620921012503</v>
      </c>
      <c r="F66" s="158">
        <f t="shared" si="2"/>
        <v>70.74584769664682</v>
      </c>
      <c r="G66" s="158">
        <f t="shared" si="2"/>
        <v>71.802269667243706</v>
      </c>
      <c r="H66" s="158">
        <f t="shared" si="2"/>
        <v>85.437760571768905</v>
      </c>
      <c r="I66" s="158">
        <f t="shared" si="2"/>
        <v>66.114058355437663</v>
      </c>
      <c r="J66" s="158">
        <f t="shared" si="2"/>
        <v>63.047842087654736</v>
      </c>
      <c r="K66" s="158">
        <f t="shared" si="2"/>
        <v>69.270008795074759</v>
      </c>
      <c r="L66" s="158">
        <f t="shared" si="2"/>
        <v>66.983078827899305</v>
      </c>
      <c r="M66" s="158">
        <f t="shared" si="2"/>
        <v>74.620032960996156</v>
      </c>
      <c r="N66" s="158">
        <f t="shared" si="2"/>
        <v>67.329705385625829</v>
      </c>
      <c r="O66" s="158">
        <f t="shared" si="2"/>
        <v>75.167144221585474</v>
      </c>
      <c r="P66" s="158">
        <f t="shared" si="2"/>
        <v>73.009220452640406</v>
      </c>
      <c r="Q66" s="158">
        <f>+Q58/Q32*100</f>
        <v>70.556872037914701</v>
      </c>
      <c r="R66" s="1352"/>
      <c r="S66" s="131"/>
    </row>
    <row r="67" spans="1:19" ht="11.25" customHeight="1" x14ac:dyDescent="0.2">
      <c r="A67" s="1343"/>
      <c r="B67" s="1347"/>
      <c r="C67" s="1355"/>
      <c r="D67" s="430" t="s">
        <v>190</v>
      </c>
      <c r="E67" s="158">
        <f t="shared" si="2"/>
        <v>77.413953488372087</v>
      </c>
      <c r="F67" s="158">
        <f t="shared" si="2"/>
        <v>79.521573887771069</v>
      </c>
      <c r="G67" s="158">
        <f t="shared" si="2"/>
        <v>79.84686901832103</v>
      </c>
      <c r="H67" s="158">
        <f t="shared" si="2"/>
        <v>73.532124193052567</v>
      </c>
      <c r="I67" s="158">
        <f t="shared" si="2"/>
        <v>77.373779347600248</v>
      </c>
      <c r="J67" s="158">
        <f t="shared" si="2"/>
        <v>71.46879399343031</v>
      </c>
      <c r="K67" s="158">
        <f t="shared" si="2"/>
        <v>73.194534808067672</v>
      </c>
      <c r="L67" s="158">
        <f t="shared" si="2"/>
        <v>75.356200527704488</v>
      </c>
      <c r="M67" s="158">
        <f t="shared" si="2"/>
        <v>74.579872513038438</v>
      </c>
      <c r="N67" s="158">
        <f t="shared" si="2"/>
        <v>75.759984104907602</v>
      </c>
      <c r="O67" s="158">
        <f t="shared" si="2"/>
        <v>80.412946428571431</v>
      </c>
      <c r="P67" s="158">
        <f t="shared" si="2"/>
        <v>78.080041851948735</v>
      </c>
      <c r="Q67" s="158">
        <f t="shared" si="2"/>
        <v>77.393554457774641</v>
      </c>
      <c r="R67" s="1352"/>
      <c r="S67" s="131"/>
    </row>
    <row r="68" spans="1:19" ht="11.25" customHeight="1" x14ac:dyDescent="0.2">
      <c r="A68" s="1343"/>
      <c r="B68" s="1347"/>
      <c r="C68" s="1355"/>
      <c r="D68" s="430" t="s">
        <v>59</v>
      </c>
      <c r="E68" s="158">
        <f t="shared" si="2"/>
        <v>66.91701088997371</v>
      </c>
      <c r="F68" s="158">
        <f t="shared" si="2"/>
        <v>70.141620771046419</v>
      </c>
      <c r="G68" s="158">
        <f t="shared" si="2"/>
        <v>69.583333333333329</v>
      </c>
      <c r="H68" s="158">
        <f t="shared" si="2"/>
        <v>74.220489977728292</v>
      </c>
      <c r="I68" s="158">
        <f t="shared" si="2"/>
        <v>64.367291000456831</v>
      </c>
      <c r="J68" s="158">
        <f t="shared" si="2"/>
        <v>52.204176334106734</v>
      </c>
      <c r="K68" s="158">
        <f t="shared" si="2"/>
        <v>56.114188325521944</v>
      </c>
      <c r="L68" s="158">
        <f t="shared" si="2"/>
        <v>68.127900979886533</v>
      </c>
      <c r="M68" s="158">
        <f t="shared" si="2"/>
        <v>56.17232808616405</v>
      </c>
      <c r="N68" s="158">
        <f t="shared" si="2"/>
        <v>62.393162393162392</v>
      </c>
      <c r="O68" s="158">
        <f t="shared" si="2"/>
        <v>68.756423432682425</v>
      </c>
      <c r="P68" s="158">
        <f t="shared" si="2"/>
        <v>69.921033740129218</v>
      </c>
      <c r="Q68" s="158">
        <f t="shared" si="2"/>
        <v>63.459196102314252</v>
      </c>
      <c r="R68" s="1352"/>
      <c r="S68" s="131"/>
    </row>
    <row r="69" spans="1:19" ht="11.25" customHeight="1" x14ac:dyDescent="0.2">
      <c r="A69" s="1343"/>
      <c r="B69" s="1347"/>
      <c r="C69" s="1355"/>
      <c r="D69" s="430" t="s">
        <v>192</v>
      </c>
      <c r="E69" s="158">
        <f t="shared" si="2"/>
        <v>72.85617825793382</v>
      </c>
      <c r="F69" s="158">
        <f t="shared" si="2"/>
        <v>54.936569222283502</v>
      </c>
      <c r="G69" s="158">
        <f t="shared" si="2"/>
        <v>62.27327690447401</v>
      </c>
      <c r="H69" s="158">
        <f t="shared" si="2"/>
        <v>59.833795013850413</v>
      </c>
      <c r="I69" s="158">
        <f t="shared" si="2"/>
        <v>74.645161290322577</v>
      </c>
      <c r="J69" s="158">
        <f t="shared" si="2"/>
        <v>52.072072072072075</v>
      </c>
      <c r="K69" s="158">
        <f t="shared" si="2"/>
        <v>63.444108761329311</v>
      </c>
      <c r="L69" s="158">
        <f t="shared" si="2"/>
        <v>81.441326530612244</v>
      </c>
      <c r="M69" s="158">
        <f t="shared" si="2"/>
        <v>74.760765550239242</v>
      </c>
      <c r="N69" s="158">
        <f t="shared" si="2"/>
        <v>76.773761713520756</v>
      </c>
      <c r="O69" s="158">
        <f t="shared" si="2"/>
        <v>68.590831918505941</v>
      </c>
      <c r="P69" s="158">
        <f t="shared" si="2"/>
        <v>77.392040643522435</v>
      </c>
      <c r="Q69" s="158">
        <f t="shared" si="2"/>
        <v>69.581749049429646</v>
      </c>
      <c r="R69" s="1352"/>
      <c r="S69" s="131"/>
    </row>
    <row r="70" spans="1:19" ht="11.25" customHeight="1" x14ac:dyDescent="0.2">
      <c r="A70" s="1343"/>
      <c r="B70" s="1347"/>
      <c r="C70" s="1355"/>
      <c r="D70" s="430" t="s">
        <v>193</v>
      </c>
      <c r="E70" s="158">
        <f t="shared" si="2"/>
        <v>55.154639175257735</v>
      </c>
      <c r="F70" s="158">
        <f t="shared" si="2"/>
        <v>60.516605166051662</v>
      </c>
      <c r="G70" s="158">
        <f t="shared" si="2"/>
        <v>58.574181117533719</v>
      </c>
      <c r="H70" s="158">
        <f t="shared" si="2"/>
        <v>80.901856763925721</v>
      </c>
      <c r="I70" s="158">
        <f>+I62/I36*100</f>
        <v>50.609756097560975</v>
      </c>
      <c r="J70" s="158">
        <f t="shared" si="2"/>
        <v>43.798118049615056</v>
      </c>
      <c r="K70" s="158">
        <f t="shared" si="2"/>
        <v>66.027227722772281</v>
      </c>
      <c r="L70" s="158">
        <f t="shared" si="2"/>
        <v>71.799410029498517</v>
      </c>
      <c r="M70" s="158">
        <f t="shared" si="2"/>
        <v>62.096282754418041</v>
      </c>
      <c r="N70" s="158">
        <f t="shared" si="2"/>
        <v>60.639127045985973</v>
      </c>
      <c r="O70" s="158">
        <f t="shared" si="2"/>
        <v>72.058823529411768</v>
      </c>
      <c r="P70" s="158">
        <f t="shared" si="2"/>
        <v>70.145631067961162</v>
      </c>
      <c r="Q70" s="158">
        <f t="shared" si="2"/>
        <v>56.085918854415276</v>
      </c>
      <c r="R70" s="1352"/>
      <c r="S70" s="131"/>
    </row>
    <row r="71" spans="1:19" ht="11.25" customHeight="1" x14ac:dyDescent="0.2">
      <c r="A71" s="1343"/>
      <c r="B71" s="1347"/>
      <c r="C71" s="1355"/>
      <c r="D71" s="430" t="s">
        <v>131</v>
      </c>
      <c r="E71" s="158">
        <f t="shared" si="2"/>
        <v>48.80952380952381</v>
      </c>
      <c r="F71" s="158">
        <f t="shared" si="2"/>
        <v>68.421052631578945</v>
      </c>
      <c r="G71" s="158">
        <f t="shared" si="2"/>
        <v>65.178571428571431</v>
      </c>
      <c r="H71" s="158">
        <f t="shared" si="2"/>
        <v>94.565217391304344</v>
      </c>
      <c r="I71" s="158">
        <f t="shared" si="2"/>
        <v>62.601626016260155</v>
      </c>
      <c r="J71" s="158">
        <f t="shared" si="2"/>
        <v>56.953642384105962</v>
      </c>
      <c r="K71" s="158">
        <f t="shared" si="2"/>
        <v>73.95348837209302</v>
      </c>
      <c r="L71" s="158">
        <f t="shared" si="2"/>
        <v>67.487684729064028</v>
      </c>
      <c r="M71" s="158">
        <f t="shared" si="2"/>
        <v>70.526315789473685</v>
      </c>
      <c r="N71" s="158">
        <f t="shared" si="2"/>
        <v>67.137809187279146</v>
      </c>
      <c r="O71" s="158">
        <f t="shared" si="2"/>
        <v>97.512437810945272</v>
      </c>
      <c r="P71" s="158">
        <f t="shared" si="2"/>
        <v>75.595238095238088</v>
      </c>
      <c r="Q71" s="158">
        <f t="shared" si="2"/>
        <v>64.739884393063591</v>
      </c>
      <c r="R71" s="1352"/>
      <c r="S71" s="131"/>
    </row>
    <row r="72" spans="1:19" ht="11.25" customHeight="1" x14ac:dyDescent="0.2">
      <c r="A72" s="1343"/>
      <c r="B72" s="1347"/>
      <c r="C72" s="1355"/>
      <c r="D72" s="430" t="s">
        <v>132</v>
      </c>
      <c r="E72" s="158">
        <f t="shared" si="2"/>
        <v>49.43181818181818</v>
      </c>
      <c r="F72" s="158">
        <f t="shared" si="2"/>
        <v>68.421052631578945</v>
      </c>
      <c r="G72" s="158">
        <f t="shared" si="2"/>
        <v>88.068181818181827</v>
      </c>
      <c r="H72" s="158">
        <f t="shared" si="2"/>
        <v>62.874251497005986</v>
      </c>
      <c r="I72" s="158">
        <f t="shared" si="2"/>
        <v>53.061224489795919</v>
      </c>
      <c r="J72" s="158">
        <f t="shared" si="2"/>
        <v>76.793248945147667</v>
      </c>
      <c r="K72" s="158">
        <f t="shared" si="2"/>
        <v>65.365853658536594</v>
      </c>
      <c r="L72" s="158">
        <f t="shared" si="2"/>
        <v>64.285714285714292</v>
      </c>
      <c r="M72" s="158">
        <f t="shared" si="2"/>
        <v>49.099099099099099</v>
      </c>
      <c r="N72" s="158">
        <f t="shared" si="2"/>
        <v>51.079136690647488</v>
      </c>
      <c r="O72" s="158">
        <f t="shared" si="2"/>
        <v>80.346820809248555</v>
      </c>
      <c r="P72" s="158">
        <f t="shared" si="2"/>
        <v>48.260869565217391</v>
      </c>
      <c r="Q72" s="158">
        <f t="shared" si="2"/>
        <v>53.877551020408163</v>
      </c>
      <c r="R72" s="1352"/>
      <c r="S72" s="131"/>
    </row>
    <row r="73" spans="1:19" s="1409" customFormat="1" ht="20.25" customHeight="1" x14ac:dyDescent="0.2">
      <c r="A73" s="1405"/>
      <c r="B73" s="1406"/>
      <c r="C73" s="1542" t="s">
        <v>288</v>
      </c>
      <c r="D73" s="1543"/>
      <c r="E73" s="1543"/>
      <c r="F73" s="1543"/>
      <c r="G73" s="1543"/>
      <c r="H73" s="1543"/>
      <c r="I73" s="1543"/>
      <c r="J73" s="1543"/>
      <c r="K73" s="1543"/>
      <c r="L73" s="1543"/>
      <c r="M73" s="1543"/>
      <c r="N73" s="1543"/>
      <c r="O73" s="1543"/>
      <c r="P73" s="1543"/>
      <c r="Q73" s="1543"/>
      <c r="R73" s="1408"/>
      <c r="S73" s="131"/>
    </row>
    <row r="74" spans="1:19" ht="13.5" customHeight="1" x14ac:dyDescent="0.2">
      <c r="A74" s="1343"/>
      <c r="B74" s="1347"/>
      <c r="C74" s="1430" t="s">
        <v>439</v>
      </c>
      <c r="D74" s="1344"/>
      <c r="E74" s="1346"/>
      <c r="F74" s="1346"/>
      <c r="G74" s="1344"/>
      <c r="H74" s="1346"/>
      <c r="I74" s="1431"/>
      <c r="J74" s="1423" t="s">
        <v>705</v>
      </c>
      <c r="K74" s="1346"/>
      <c r="L74" s="1344"/>
      <c r="M74" s="1344"/>
      <c r="N74" s="1344"/>
      <c r="O74" s="1344"/>
      <c r="P74" s="1344"/>
      <c r="Q74" s="1344"/>
      <c r="R74" s="1352"/>
      <c r="S74" s="1343"/>
    </row>
    <row r="75" spans="1:19" s="1409" customFormat="1" ht="12.75" customHeight="1" x14ac:dyDescent="0.2">
      <c r="A75" s="1405"/>
      <c r="B75" s="1406"/>
      <c r="C75" s="1543" t="s">
        <v>397</v>
      </c>
      <c r="D75" s="1543"/>
      <c r="E75" s="1543"/>
      <c r="F75" s="1543"/>
      <c r="G75" s="1543"/>
      <c r="H75" s="1543"/>
      <c r="I75" s="1543"/>
      <c r="J75" s="1543"/>
      <c r="K75" s="1543"/>
      <c r="L75" s="1543"/>
      <c r="M75" s="1543"/>
      <c r="N75" s="1543"/>
      <c r="O75" s="1543"/>
      <c r="P75" s="1543"/>
      <c r="Q75" s="1543"/>
      <c r="R75" s="1408"/>
      <c r="S75" s="1405"/>
    </row>
    <row r="76" spans="1:19" ht="13.5" customHeight="1" x14ac:dyDescent="0.2">
      <c r="A76" s="1343"/>
      <c r="B76" s="1432">
        <v>10</v>
      </c>
      <c r="C76" s="1544">
        <v>42644</v>
      </c>
      <c r="D76" s="1544"/>
      <c r="E76" s="1433"/>
      <c r="F76" s="1433"/>
      <c r="G76" s="1433"/>
      <c r="H76" s="1433"/>
      <c r="I76" s="1433"/>
      <c r="J76" s="131"/>
      <c r="K76" s="131"/>
      <c r="L76" s="1434"/>
      <c r="M76" s="1356"/>
      <c r="N76" s="1356"/>
      <c r="O76" s="1356"/>
      <c r="P76" s="1434"/>
      <c r="Q76" s="1346"/>
      <c r="R76" s="1344"/>
      <c r="S76" s="1343"/>
    </row>
  </sheetData>
  <mergeCells count="17">
    <mergeCell ref="C49:D49"/>
    <mergeCell ref="D1:R1"/>
    <mergeCell ref="B2:D2"/>
    <mergeCell ref="C5:D6"/>
    <mergeCell ref="E5:N5"/>
    <mergeCell ref="E6:H6"/>
    <mergeCell ref="I6:Q6"/>
    <mergeCell ref="C8:D8"/>
    <mergeCell ref="C16:D16"/>
    <mergeCell ref="C22:D22"/>
    <mergeCell ref="C23:D23"/>
    <mergeCell ref="C31:D31"/>
    <mergeCell ref="C53:D53"/>
    <mergeCell ref="C65:D65"/>
    <mergeCell ref="C73:Q73"/>
    <mergeCell ref="C75:Q75"/>
    <mergeCell ref="C76:D76"/>
  </mergeCells>
  <conditionalFormatting sqref="E7:Q7">
    <cfRule type="cellIs" dxfId="1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52"/>
  <sheetViews>
    <sheetView workbookViewId="0"/>
  </sheetViews>
  <sheetFormatPr defaultRowHeight="12.75" x14ac:dyDescent="0.2"/>
  <cols>
    <col min="1" max="1" width="1" style="372" customWidth="1"/>
    <col min="2" max="2" width="2.5703125" style="372" customWidth="1"/>
    <col min="3" max="3" width="1" style="372" customWidth="1"/>
    <col min="4" max="4" width="23.42578125" style="372" customWidth="1"/>
    <col min="5" max="5" width="5.42578125" style="372" customWidth="1"/>
    <col min="6" max="6" width="5.42578125" style="367" customWidth="1"/>
    <col min="7" max="17" width="5.42578125" style="372" customWidth="1"/>
    <col min="18" max="18" width="2.5703125" style="372" customWidth="1"/>
    <col min="19" max="19" width="1" style="372" customWidth="1"/>
    <col min="20" max="16384" width="9.140625" style="372"/>
  </cols>
  <sheetData>
    <row r="1" spans="1:24" ht="13.5" customHeight="1" x14ac:dyDescent="0.2">
      <c r="A1" s="367"/>
      <c r="B1" s="1557" t="s">
        <v>320</v>
      </c>
      <c r="C1" s="1558"/>
      <c r="D1" s="1558"/>
      <c r="E1" s="1558"/>
      <c r="F1" s="1558"/>
      <c r="G1" s="1558"/>
      <c r="H1" s="1558"/>
      <c r="I1" s="404"/>
      <c r="J1" s="404"/>
      <c r="K1" s="404"/>
      <c r="L1" s="404"/>
      <c r="M1" s="404"/>
      <c r="N1" s="404"/>
      <c r="O1" s="404"/>
      <c r="P1" s="404"/>
      <c r="Q1" s="377"/>
      <c r="R1" s="377"/>
      <c r="S1" s="367"/>
    </row>
    <row r="2" spans="1:24" ht="6" customHeight="1" x14ac:dyDescent="0.2">
      <c r="A2" s="367"/>
      <c r="B2" s="1304"/>
      <c r="C2" s="1303"/>
      <c r="D2" s="1303"/>
      <c r="E2" s="424"/>
      <c r="F2" s="424"/>
      <c r="G2" s="424"/>
      <c r="H2" s="424"/>
      <c r="I2" s="424"/>
      <c r="J2" s="424"/>
      <c r="K2" s="424"/>
      <c r="L2" s="424"/>
      <c r="M2" s="424"/>
      <c r="N2" s="424"/>
      <c r="O2" s="424"/>
      <c r="P2" s="424"/>
      <c r="Q2" s="424"/>
      <c r="R2" s="376"/>
      <c r="S2" s="367"/>
    </row>
    <row r="3" spans="1:24" ht="13.5" customHeight="1" thickBot="1" x14ac:dyDescent="0.25">
      <c r="A3" s="367"/>
      <c r="B3" s="377"/>
      <c r="C3" s="377"/>
      <c r="D3" s="377"/>
      <c r="E3" s="695"/>
      <c r="F3" s="695"/>
      <c r="G3" s="695"/>
      <c r="H3" s="695"/>
      <c r="I3" s="695"/>
      <c r="J3" s="695"/>
      <c r="K3" s="695"/>
      <c r="L3" s="695"/>
      <c r="M3" s="695"/>
      <c r="N3" s="695"/>
      <c r="O3" s="695"/>
      <c r="P3" s="695"/>
      <c r="Q3" s="695" t="s">
        <v>73</v>
      </c>
      <c r="R3" s="552"/>
      <c r="S3" s="367"/>
    </row>
    <row r="4" spans="1:24" s="381" customFormat="1" ht="13.5" customHeight="1" thickBot="1" x14ac:dyDescent="0.25">
      <c r="A4" s="379"/>
      <c r="B4" s="380"/>
      <c r="C4" s="553" t="s">
        <v>223</v>
      </c>
      <c r="D4" s="554"/>
      <c r="E4" s="554"/>
      <c r="F4" s="554"/>
      <c r="G4" s="554"/>
      <c r="H4" s="554"/>
      <c r="I4" s="554"/>
      <c r="J4" s="554"/>
      <c r="K4" s="554"/>
      <c r="L4" s="554"/>
      <c r="M4" s="554"/>
      <c r="N4" s="554"/>
      <c r="O4" s="554"/>
      <c r="P4" s="554"/>
      <c r="Q4" s="555"/>
      <c r="R4" s="552"/>
      <c r="S4" s="379"/>
      <c r="T4" s="681"/>
      <c r="U4" s="681"/>
      <c r="V4" s="681"/>
      <c r="W4" s="681"/>
      <c r="X4" s="681"/>
    </row>
    <row r="5" spans="1:24" ht="4.5" customHeight="1" x14ac:dyDescent="0.2">
      <c r="A5" s="367"/>
      <c r="B5" s="377"/>
      <c r="C5" s="1559" t="s">
        <v>78</v>
      </c>
      <c r="D5" s="1559"/>
      <c r="E5" s="492"/>
      <c r="F5" s="492"/>
      <c r="G5" s="492"/>
      <c r="H5" s="492"/>
      <c r="I5" s="492"/>
      <c r="J5" s="492"/>
      <c r="K5" s="492"/>
      <c r="L5" s="492"/>
      <c r="M5" s="492"/>
      <c r="N5" s="492"/>
      <c r="O5" s="492"/>
      <c r="P5" s="492"/>
      <c r="Q5" s="492"/>
      <c r="R5" s="552"/>
      <c r="S5" s="367"/>
      <c r="T5" s="397"/>
      <c r="U5" s="397"/>
      <c r="V5" s="681"/>
      <c r="W5" s="397"/>
      <c r="X5" s="397"/>
    </row>
    <row r="6" spans="1:24" ht="13.5" customHeight="1" x14ac:dyDescent="0.2">
      <c r="A6" s="367"/>
      <c r="B6" s="377"/>
      <c r="C6" s="1559"/>
      <c r="D6" s="1559"/>
      <c r="E6" s="1560" t="s">
        <v>500</v>
      </c>
      <c r="F6" s="1560"/>
      <c r="G6" s="1560"/>
      <c r="H6" s="1560"/>
      <c r="I6" s="1561" t="s">
        <v>501</v>
      </c>
      <c r="J6" s="1561"/>
      <c r="K6" s="1561"/>
      <c r="L6" s="1561"/>
      <c r="M6" s="1561"/>
      <c r="N6" s="1561"/>
      <c r="O6" s="1561"/>
      <c r="P6" s="1561"/>
      <c r="Q6" s="1561"/>
      <c r="R6" s="552"/>
      <c r="S6" s="367"/>
      <c r="T6" s="397"/>
      <c r="U6" s="397"/>
      <c r="V6" s="681"/>
      <c r="W6" s="397"/>
      <c r="X6" s="397"/>
    </row>
    <row r="7" spans="1:24" x14ac:dyDescent="0.2">
      <c r="A7" s="367"/>
      <c r="B7" s="377"/>
      <c r="C7" s="382"/>
      <c r="D7" s="382"/>
      <c r="E7" s="1398" t="s">
        <v>97</v>
      </c>
      <c r="F7" s="1398" t="s">
        <v>96</v>
      </c>
      <c r="G7" s="1398" t="s">
        <v>95</v>
      </c>
      <c r="H7" s="1398" t="s">
        <v>94</v>
      </c>
      <c r="I7" s="1398" t="s">
        <v>93</v>
      </c>
      <c r="J7" s="1398" t="s">
        <v>104</v>
      </c>
      <c r="K7" s="1398" t="s">
        <v>103</v>
      </c>
      <c r="L7" s="1398" t="s">
        <v>102</v>
      </c>
      <c r="M7" s="1398" t="s">
        <v>101</v>
      </c>
      <c r="N7" s="1398" t="s">
        <v>100</v>
      </c>
      <c r="O7" s="1398" t="s">
        <v>99</v>
      </c>
      <c r="P7" s="1398" t="s">
        <v>98</v>
      </c>
      <c r="Q7" s="1398" t="s">
        <v>97</v>
      </c>
      <c r="R7" s="378"/>
      <c r="S7" s="367"/>
      <c r="T7" s="397"/>
      <c r="U7" s="397"/>
      <c r="V7" s="681"/>
      <c r="W7" s="397"/>
      <c r="X7" s="397"/>
    </row>
    <row r="8" spans="1:24" s="559" customFormat="1" ht="22.5" customHeight="1" x14ac:dyDescent="0.2">
      <c r="A8" s="556"/>
      <c r="B8" s="557"/>
      <c r="C8" s="1552" t="s">
        <v>68</v>
      </c>
      <c r="D8" s="1552"/>
      <c r="E8" s="1435">
        <v>759019</v>
      </c>
      <c r="F8" s="364">
        <v>763098</v>
      </c>
      <c r="G8" s="364">
        <v>766983</v>
      </c>
      <c r="H8" s="364">
        <v>763346</v>
      </c>
      <c r="I8" s="364">
        <v>770950</v>
      </c>
      <c r="J8" s="364">
        <v>765373</v>
      </c>
      <c r="K8" s="364">
        <v>754676</v>
      </c>
      <c r="L8" s="364">
        <v>739185</v>
      </c>
      <c r="M8" s="364">
        <v>716098</v>
      </c>
      <c r="N8" s="364">
        <v>697345</v>
      </c>
      <c r="O8" s="364">
        <v>683973</v>
      </c>
      <c r="P8" s="364">
        <v>680182</v>
      </c>
      <c r="Q8" s="364">
        <v>679063</v>
      </c>
      <c r="R8" s="558"/>
      <c r="S8" s="556"/>
      <c r="T8" s="397"/>
      <c r="U8" s="397"/>
      <c r="V8" s="681"/>
      <c r="W8" s="397"/>
      <c r="X8" s="397"/>
    </row>
    <row r="9" spans="1:24" s="381" customFormat="1" ht="18.75" customHeight="1" x14ac:dyDescent="0.2">
      <c r="A9" s="379"/>
      <c r="B9" s="380"/>
      <c r="C9" s="386"/>
      <c r="D9" s="426" t="s">
        <v>330</v>
      </c>
      <c r="E9" s="1436">
        <v>538713</v>
      </c>
      <c r="F9" s="427">
        <v>542030</v>
      </c>
      <c r="G9" s="427">
        <v>550250</v>
      </c>
      <c r="H9" s="427">
        <v>555167</v>
      </c>
      <c r="I9" s="427">
        <v>570380</v>
      </c>
      <c r="J9" s="427">
        <v>575999</v>
      </c>
      <c r="K9" s="427">
        <v>575075</v>
      </c>
      <c r="L9" s="427">
        <v>562934</v>
      </c>
      <c r="M9" s="427">
        <v>534958</v>
      </c>
      <c r="N9" s="427">
        <v>511642</v>
      </c>
      <c r="O9" s="427">
        <v>497663</v>
      </c>
      <c r="P9" s="427">
        <v>498763</v>
      </c>
      <c r="Q9" s="427">
        <v>491107</v>
      </c>
      <c r="R9" s="410"/>
      <c r="S9" s="379"/>
      <c r="T9" s="681"/>
      <c r="U9" s="744"/>
      <c r="V9" s="743"/>
      <c r="W9" s="681"/>
      <c r="X9" s="681"/>
    </row>
    <row r="10" spans="1:24" s="381" customFormat="1" ht="18.75" customHeight="1" x14ac:dyDescent="0.2">
      <c r="A10" s="379"/>
      <c r="B10" s="380"/>
      <c r="C10" s="386"/>
      <c r="D10" s="426" t="s">
        <v>224</v>
      </c>
      <c r="E10" s="1436">
        <v>62435</v>
      </c>
      <c r="F10" s="427">
        <v>64281</v>
      </c>
      <c r="G10" s="427">
        <v>64661</v>
      </c>
      <c r="H10" s="427">
        <v>63766</v>
      </c>
      <c r="I10" s="427">
        <v>64582</v>
      </c>
      <c r="J10" s="427">
        <v>63024</v>
      </c>
      <c r="K10" s="427">
        <v>63484</v>
      </c>
      <c r="L10" s="427">
        <v>63661</v>
      </c>
      <c r="M10" s="427">
        <v>64519</v>
      </c>
      <c r="N10" s="427">
        <v>63995</v>
      </c>
      <c r="O10" s="427">
        <v>64139</v>
      </c>
      <c r="P10" s="427">
        <v>64006</v>
      </c>
      <c r="Q10" s="427">
        <v>63954</v>
      </c>
      <c r="R10" s="410"/>
      <c r="S10" s="379"/>
      <c r="T10" s="681"/>
      <c r="U10" s="681"/>
      <c r="V10" s="743"/>
      <c r="W10" s="681"/>
      <c r="X10" s="681"/>
    </row>
    <row r="11" spans="1:24" s="381" customFormat="1" ht="18.75" customHeight="1" x14ac:dyDescent="0.2">
      <c r="A11" s="379"/>
      <c r="B11" s="380"/>
      <c r="C11" s="386"/>
      <c r="D11" s="426" t="s">
        <v>225</v>
      </c>
      <c r="E11" s="1436">
        <v>134594</v>
      </c>
      <c r="F11" s="427">
        <v>133858</v>
      </c>
      <c r="G11" s="427">
        <v>129471</v>
      </c>
      <c r="H11" s="427">
        <v>122486</v>
      </c>
      <c r="I11" s="427">
        <v>114433</v>
      </c>
      <c r="J11" s="427">
        <v>104602</v>
      </c>
      <c r="K11" s="427">
        <v>94036</v>
      </c>
      <c r="L11" s="427">
        <v>90913</v>
      </c>
      <c r="M11" s="427">
        <v>94353</v>
      </c>
      <c r="N11" s="427">
        <v>98566</v>
      </c>
      <c r="O11" s="427">
        <v>100676</v>
      </c>
      <c r="P11" s="427">
        <v>95286</v>
      </c>
      <c r="Q11" s="427">
        <v>101085</v>
      </c>
      <c r="R11" s="410"/>
      <c r="S11" s="379"/>
      <c r="T11" s="681"/>
      <c r="U11" s="681"/>
      <c r="V11" s="743"/>
      <c r="W11" s="681"/>
      <c r="X11" s="681"/>
    </row>
    <row r="12" spans="1:24" s="381" customFormat="1" ht="22.5" customHeight="1" x14ac:dyDescent="0.2">
      <c r="A12" s="379"/>
      <c r="B12" s="380"/>
      <c r="C12" s="386"/>
      <c r="D12" s="428" t="s">
        <v>331</v>
      </c>
      <c r="E12" s="1436">
        <v>23277</v>
      </c>
      <c r="F12" s="427">
        <v>22929</v>
      </c>
      <c r="G12" s="427">
        <v>22601</v>
      </c>
      <c r="H12" s="427">
        <v>21927</v>
      </c>
      <c r="I12" s="427">
        <v>21555</v>
      </c>
      <c r="J12" s="427">
        <v>21748</v>
      </c>
      <c r="K12" s="427">
        <v>22081</v>
      </c>
      <c r="L12" s="427">
        <v>21677</v>
      </c>
      <c r="M12" s="427">
        <v>22268</v>
      </c>
      <c r="N12" s="427">
        <v>23142</v>
      </c>
      <c r="O12" s="427">
        <v>21495</v>
      </c>
      <c r="P12" s="427">
        <v>22127</v>
      </c>
      <c r="Q12" s="427">
        <v>22917</v>
      </c>
      <c r="R12" s="410"/>
      <c r="S12" s="379"/>
      <c r="T12" s="681"/>
      <c r="U12" s="681"/>
      <c r="V12" s="743"/>
      <c r="W12" s="681"/>
      <c r="X12" s="681"/>
    </row>
    <row r="13" spans="1:24" ht="15.75" customHeight="1" thickBot="1" x14ac:dyDescent="0.25">
      <c r="A13" s="367"/>
      <c r="B13" s="377"/>
      <c r="C13" s="382"/>
      <c r="D13" s="382"/>
      <c r="E13" s="695"/>
      <c r="F13" s="695"/>
      <c r="G13" s="695"/>
      <c r="H13" s="695"/>
      <c r="I13" s="695"/>
      <c r="J13" s="695"/>
      <c r="K13" s="695"/>
      <c r="L13" s="695"/>
      <c r="M13" s="695"/>
      <c r="N13" s="695"/>
      <c r="O13" s="695"/>
      <c r="P13" s="695"/>
      <c r="Q13" s="438"/>
      <c r="R13" s="378"/>
      <c r="S13" s="367"/>
      <c r="T13" s="397"/>
      <c r="U13" s="397"/>
      <c r="V13" s="743"/>
      <c r="W13" s="397"/>
      <c r="X13" s="397"/>
    </row>
    <row r="14" spans="1:24" ht="13.5" customHeight="1" thickBot="1" x14ac:dyDescent="0.25">
      <c r="A14" s="367"/>
      <c r="B14" s="377"/>
      <c r="C14" s="553" t="s">
        <v>25</v>
      </c>
      <c r="D14" s="554"/>
      <c r="E14" s="554"/>
      <c r="F14" s="554"/>
      <c r="G14" s="554"/>
      <c r="H14" s="554"/>
      <c r="I14" s="554"/>
      <c r="J14" s="554"/>
      <c r="K14" s="554"/>
      <c r="L14" s="554"/>
      <c r="M14" s="554"/>
      <c r="N14" s="554"/>
      <c r="O14" s="554"/>
      <c r="P14" s="554"/>
      <c r="Q14" s="555"/>
      <c r="R14" s="378"/>
      <c r="S14" s="367"/>
      <c r="T14" s="397"/>
      <c r="U14" s="397"/>
      <c r="V14" s="743"/>
      <c r="W14" s="397"/>
      <c r="X14" s="397"/>
    </row>
    <row r="15" spans="1:24" ht="9.75" customHeight="1" x14ac:dyDescent="0.2">
      <c r="A15" s="367"/>
      <c r="B15" s="377"/>
      <c r="C15" s="1559" t="s">
        <v>78</v>
      </c>
      <c r="D15" s="1559"/>
      <c r="E15" s="385"/>
      <c r="F15" s="385"/>
      <c r="G15" s="385"/>
      <c r="H15" s="385"/>
      <c r="I15" s="385"/>
      <c r="J15" s="385"/>
      <c r="K15" s="385"/>
      <c r="L15" s="385"/>
      <c r="M15" s="385"/>
      <c r="N15" s="385"/>
      <c r="O15" s="385"/>
      <c r="P15" s="385"/>
      <c r="Q15" s="474"/>
      <c r="R15" s="378"/>
      <c r="S15" s="367"/>
      <c r="T15" s="397"/>
      <c r="U15" s="397"/>
      <c r="V15" s="743"/>
      <c r="W15" s="397"/>
      <c r="X15" s="397"/>
    </row>
    <row r="16" spans="1:24" s="559" customFormat="1" ht="22.5" customHeight="1" x14ac:dyDescent="0.2">
      <c r="A16" s="556"/>
      <c r="B16" s="557"/>
      <c r="C16" s="1552" t="s">
        <v>68</v>
      </c>
      <c r="D16" s="1552"/>
      <c r="E16" s="1435">
        <f t="shared" ref="E16:P16" si="0">+E9</f>
        <v>538713</v>
      </c>
      <c r="F16" s="364">
        <f t="shared" si="0"/>
        <v>542030</v>
      </c>
      <c r="G16" s="364">
        <f t="shared" si="0"/>
        <v>550250</v>
      </c>
      <c r="H16" s="364">
        <f t="shared" si="0"/>
        <v>555167</v>
      </c>
      <c r="I16" s="364">
        <f t="shared" si="0"/>
        <v>570380</v>
      </c>
      <c r="J16" s="364">
        <f t="shared" si="0"/>
        <v>575999</v>
      </c>
      <c r="K16" s="364">
        <f t="shared" si="0"/>
        <v>575075</v>
      </c>
      <c r="L16" s="364">
        <f t="shared" si="0"/>
        <v>562934</v>
      </c>
      <c r="M16" s="364">
        <f t="shared" si="0"/>
        <v>534958</v>
      </c>
      <c r="N16" s="364">
        <f t="shared" si="0"/>
        <v>511642</v>
      </c>
      <c r="O16" s="364">
        <f t="shared" si="0"/>
        <v>497663</v>
      </c>
      <c r="P16" s="364">
        <f t="shared" si="0"/>
        <v>498763</v>
      </c>
      <c r="Q16" s="364">
        <f>+Q9</f>
        <v>491107</v>
      </c>
      <c r="R16" s="558"/>
      <c r="S16" s="556"/>
      <c r="T16" s="745"/>
      <c r="U16" s="778"/>
      <c r="V16" s="743"/>
      <c r="W16" s="918"/>
      <c r="X16" s="745"/>
    </row>
    <row r="17" spans="1:24" ht="22.5" customHeight="1" x14ac:dyDescent="0.2">
      <c r="A17" s="367"/>
      <c r="B17" s="377"/>
      <c r="C17" s="515"/>
      <c r="D17" s="430" t="s">
        <v>72</v>
      </c>
      <c r="E17" s="130">
        <v>253291</v>
      </c>
      <c r="F17" s="139">
        <v>256753</v>
      </c>
      <c r="G17" s="139">
        <v>262397</v>
      </c>
      <c r="H17" s="139">
        <v>267051</v>
      </c>
      <c r="I17" s="139">
        <v>274362</v>
      </c>
      <c r="J17" s="139">
        <v>276279</v>
      </c>
      <c r="K17" s="139">
        <v>274995</v>
      </c>
      <c r="L17" s="139">
        <v>268457</v>
      </c>
      <c r="M17" s="139">
        <v>254819</v>
      </c>
      <c r="N17" s="139">
        <v>241158</v>
      </c>
      <c r="O17" s="139">
        <v>232514</v>
      </c>
      <c r="P17" s="139">
        <v>230703</v>
      </c>
      <c r="Q17" s="139">
        <v>227538</v>
      </c>
      <c r="R17" s="378"/>
      <c r="S17" s="367"/>
      <c r="T17" s="397"/>
      <c r="U17" s="397"/>
      <c r="V17" s="919"/>
      <c r="W17" s="879"/>
      <c r="X17" s="397"/>
    </row>
    <row r="18" spans="1:24" ht="15.75" customHeight="1" x14ac:dyDescent="0.2">
      <c r="A18" s="367"/>
      <c r="B18" s="377"/>
      <c r="C18" s="515"/>
      <c r="D18" s="430" t="s">
        <v>71</v>
      </c>
      <c r="E18" s="130">
        <v>285422</v>
      </c>
      <c r="F18" s="139">
        <v>285277</v>
      </c>
      <c r="G18" s="139">
        <v>287853</v>
      </c>
      <c r="H18" s="139">
        <v>288116</v>
      </c>
      <c r="I18" s="139">
        <v>296018</v>
      </c>
      <c r="J18" s="139">
        <v>299720</v>
      </c>
      <c r="K18" s="139">
        <v>300080</v>
      </c>
      <c r="L18" s="139">
        <v>294477</v>
      </c>
      <c r="M18" s="139">
        <v>280139</v>
      </c>
      <c r="N18" s="139">
        <v>270484</v>
      </c>
      <c r="O18" s="139">
        <v>265149</v>
      </c>
      <c r="P18" s="139">
        <v>268060</v>
      </c>
      <c r="Q18" s="139">
        <v>263569</v>
      </c>
      <c r="R18" s="378"/>
      <c r="S18" s="367"/>
      <c r="T18" s="397"/>
      <c r="U18" s="397"/>
      <c r="V18" s="743"/>
      <c r="W18" s="397"/>
      <c r="X18" s="397"/>
    </row>
    <row r="19" spans="1:24" ht="22.5" customHeight="1" x14ac:dyDescent="0.2">
      <c r="A19" s="367"/>
      <c r="B19" s="377"/>
      <c r="C19" s="515"/>
      <c r="D19" s="430" t="s">
        <v>226</v>
      </c>
      <c r="E19" s="130">
        <v>67548</v>
      </c>
      <c r="F19" s="139">
        <v>71287</v>
      </c>
      <c r="G19" s="139">
        <v>71290</v>
      </c>
      <c r="H19" s="139">
        <v>69222</v>
      </c>
      <c r="I19" s="139">
        <v>72870</v>
      </c>
      <c r="J19" s="139">
        <v>73952</v>
      </c>
      <c r="K19" s="139">
        <v>72895</v>
      </c>
      <c r="L19" s="139">
        <v>70811</v>
      </c>
      <c r="M19" s="139">
        <v>63963</v>
      </c>
      <c r="N19" s="139">
        <v>58473</v>
      </c>
      <c r="O19" s="139">
        <v>55209</v>
      </c>
      <c r="P19" s="139">
        <v>57549</v>
      </c>
      <c r="Q19" s="139">
        <v>59550</v>
      </c>
      <c r="R19" s="378"/>
      <c r="S19" s="367"/>
      <c r="T19" s="397"/>
      <c r="U19" s="397"/>
      <c r="V19" s="743"/>
      <c r="W19" s="397"/>
      <c r="X19" s="397"/>
    </row>
    <row r="20" spans="1:24" ht="15.75" customHeight="1" x14ac:dyDescent="0.2">
      <c r="A20" s="367"/>
      <c r="B20" s="377"/>
      <c r="C20" s="515"/>
      <c r="D20" s="430" t="s">
        <v>227</v>
      </c>
      <c r="E20" s="130">
        <v>471165</v>
      </c>
      <c r="F20" s="139">
        <v>470743</v>
      </c>
      <c r="G20" s="139">
        <v>478960</v>
      </c>
      <c r="H20" s="139">
        <v>485945</v>
      </c>
      <c r="I20" s="139">
        <v>497510</v>
      </c>
      <c r="J20" s="139">
        <v>502047</v>
      </c>
      <c r="K20" s="139">
        <v>502180</v>
      </c>
      <c r="L20" s="139">
        <v>492123</v>
      </c>
      <c r="M20" s="139">
        <v>470995</v>
      </c>
      <c r="N20" s="139">
        <v>453169</v>
      </c>
      <c r="O20" s="139">
        <v>442454</v>
      </c>
      <c r="P20" s="139">
        <v>441214</v>
      </c>
      <c r="Q20" s="139">
        <v>431557</v>
      </c>
      <c r="R20" s="378"/>
      <c r="S20" s="367"/>
      <c r="T20" s="743"/>
      <c r="U20" s="879"/>
      <c r="V20" s="743"/>
      <c r="W20" s="397"/>
      <c r="X20" s="397"/>
    </row>
    <row r="21" spans="1:24" ht="22.5" customHeight="1" x14ac:dyDescent="0.2">
      <c r="A21" s="367"/>
      <c r="B21" s="377"/>
      <c r="C21" s="515"/>
      <c r="D21" s="430" t="s">
        <v>216</v>
      </c>
      <c r="E21" s="130">
        <v>62630</v>
      </c>
      <c r="F21" s="139">
        <v>63545</v>
      </c>
      <c r="G21" s="139">
        <v>62182</v>
      </c>
      <c r="H21" s="139">
        <v>59726</v>
      </c>
      <c r="I21" s="139">
        <v>61992</v>
      </c>
      <c r="J21" s="139">
        <v>62628</v>
      </c>
      <c r="K21" s="139">
        <v>62933</v>
      </c>
      <c r="L21" s="139">
        <v>62077</v>
      </c>
      <c r="M21" s="139">
        <v>57940</v>
      </c>
      <c r="N21" s="139">
        <v>54659</v>
      </c>
      <c r="O21" s="139">
        <v>53163</v>
      </c>
      <c r="P21" s="139">
        <v>55369</v>
      </c>
      <c r="Q21" s="139">
        <v>56894</v>
      </c>
      <c r="R21" s="378"/>
      <c r="S21" s="367"/>
      <c r="T21" s="397"/>
      <c r="U21" s="879"/>
      <c r="V21" s="916"/>
      <c r="W21" s="743"/>
      <c r="X21" s="397"/>
    </row>
    <row r="22" spans="1:24" ht="15.75" customHeight="1" x14ac:dyDescent="0.2">
      <c r="A22" s="367"/>
      <c r="B22" s="377"/>
      <c r="C22" s="515"/>
      <c r="D22" s="430" t="s">
        <v>228</v>
      </c>
      <c r="E22" s="130">
        <v>476083</v>
      </c>
      <c r="F22" s="139">
        <v>478485</v>
      </c>
      <c r="G22" s="139">
        <v>488068</v>
      </c>
      <c r="H22" s="139">
        <v>495441</v>
      </c>
      <c r="I22" s="139">
        <v>508388</v>
      </c>
      <c r="J22" s="139">
        <v>513371</v>
      </c>
      <c r="K22" s="139">
        <v>512142</v>
      </c>
      <c r="L22" s="139">
        <v>500857</v>
      </c>
      <c r="M22" s="139">
        <v>477018</v>
      </c>
      <c r="N22" s="139">
        <v>456983</v>
      </c>
      <c r="O22" s="139">
        <v>444500</v>
      </c>
      <c r="P22" s="139">
        <v>443394</v>
      </c>
      <c r="Q22" s="139">
        <v>434213</v>
      </c>
      <c r="R22" s="378"/>
      <c r="S22" s="367"/>
      <c r="T22" s="397"/>
      <c r="U22" s="879"/>
      <c r="V22" s="916"/>
      <c r="W22" s="397"/>
      <c r="X22" s="397"/>
    </row>
    <row r="23" spans="1:24" ht="15" customHeight="1" x14ac:dyDescent="0.2">
      <c r="A23" s="367"/>
      <c r="B23" s="377"/>
      <c r="C23" s="430"/>
      <c r="D23" s="432" t="s">
        <v>334</v>
      </c>
      <c r="E23" s="130">
        <v>18258</v>
      </c>
      <c r="F23" s="139">
        <v>19450</v>
      </c>
      <c r="G23" s="139">
        <v>19787</v>
      </c>
      <c r="H23" s="139">
        <v>20944</v>
      </c>
      <c r="I23" s="139">
        <v>21456</v>
      </c>
      <c r="J23" s="139">
        <v>21900</v>
      </c>
      <c r="K23" s="139">
        <v>22094</v>
      </c>
      <c r="L23" s="139">
        <v>21215</v>
      </c>
      <c r="M23" s="139">
        <v>19440</v>
      </c>
      <c r="N23" s="139">
        <v>18353</v>
      </c>
      <c r="O23" s="139">
        <v>17998</v>
      </c>
      <c r="P23" s="139">
        <v>18069</v>
      </c>
      <c r="Q23" s="139">
        <v>17573</v>
      </c>
      <c r="R23" s="378"/>
      <c r="S23" s="367"/>
      <c r="T23" s="397"/>
      <c r="U23" s="397"/>
      <c r="V23" s="743"/>
      <c r="W23" s="879"/>
      <c r="X23" s="397"/>
    </row>
    <row r="24" spans="1:24" ht="15" customHeight="1" x14ac:dyDescent="0.2">
      <c r="A24" s="367"/>
      <c r="B24" s="377"/>
      <c r="C24" s="181"/>
      <c r="D24" s="76" t="s">
        <v>217</v>
      </c>
      <c r="E24" s="130">
        <v>136398</v>
      </c>
      <c r="F24" s="139">
        <v>135587</v>
      </c>
      <c r="G24" s="139">
        <v>136236</v>
      </c>
      <c r="H24" s="139">
        <v>137870</v>
      </c>
      <c r="I24" s="139">
        <v>140438</v>
      </c>
      <c r="J24" s="139">
        <v>140914</v>
      </c>
      <c r="K24" s="139">
        <v>140566</v>
      </c>
      <c r="L24" s="139">
        <v>137545</v>
      </c>
      <c r="M24" s="139">
        <v>131606</v>
      </c>
      <c r="N24" s="139">
        <v>125027</v>
      </c>
      <c r="O24" s="139">
        <v>120573</v>
      </c>
      <c r="P24" s="139">
        <v>118824</v>
      </c>
      <c r="Q24" s="139">
        <v>116039</v>
      </c>
      <c r="R24" s="378"/>
      <c r="S24" s="367"/>
      <c r="T24" s="397"/>
      <c r="U24" s="397"/>
      <c r="V24" s="743"/>
      <c r="W24" s="397"/>
      <c r="X24" s="397"/>
    </row>
    <row r="25" spans="1:24" ht="15" customHeight="1" x14ac:dyDescent="0.2">
      <c r="A25" s="367"/>
      <c r="B25" s="377"/>
      <c r="C25" s="181"/>
      <c r="D25" s="76" t="s">
        <v>165</v>
      </c>
      <c r="E25" s="130">
        <v>318515</v>
      </c>
      <c r="F25" s="139">
        <v>319559</v>
      </c>
      <c r="G25" s="139">
        <v>327720</v>
      </c>
      <c r="H25" s="139">
        <v>331958</v>
      </c>
      <c r="I25" s="139">
        <v>341449</v>
      </c>
      <c r="J25" s="139">
        <v>345224</v>
      </c>
      <c r="K25" s="139">
        <v>344075</v>
      </c>
      <c r="L25" s="139">
        <v>336723</v>
      </c>
      <c r="M25" s="139">
        <v>320935</v>
      </c>
      <c r="N25" s="139">
        <v>308851</v>
      </c>
      <c r="O25" s="139">
        <v>301389</v>
      </c>
      <c r="P25" s="139">
        <v>302005</v>
      </c>
      <c r="Q25" s="139">
        <v>296051</v>
      </c>
      <c r="R25" s="378"/>
      <c r="S25" s="367"/>
      <c r="T25" s="397"/>
      <c r="U25" s="397"/>
      <c r="V25" s="743"/>
      <c r="W25" s="397"/>
      <c r="X25" s="397"/>
    </row>
    <row r="26" spans="1:24" ht="15" customHeight="1" x14ac:dyDescent="0.2">
      <c r="A26" s="367"/>
      <c r="B26" s="377"/>
      <c r="C26" s="181"/>
      <c r="D26" s="76" t="s">
        <v>218</v>
      </c>
      <c r="E26" s="130">
        <v>2912</v>
      </c>
      <c r="F26" s="139">
        <v>3889</v>
      </c>
      <c r="G26" s="139">
        <v>4325</v>
      </c>
      <c r="H26" s="139">
        <v>4669</v>
      </c>
      <c r="I26" s="139">
        <v>5045</v>
      </c>
      <c r="J26" s="139">
        <v>5333</v>
      </c>
      <c r="K26" s="139">
        <v>5407</v>
      </c>
      <c r="L26" s="139">
        <v>5374</v>
      </c>
      <c r="M26" s="139">
        <v>5007</v>
      </c>
      <c r="N26" s="139">
        <v>4752</v>
      </c>
      <c r="O26" s="139">
        <v>4540</v>
      </c>
      <c r="P26" s="139">
        <v>4496</v>
      </c>
      <c r="Q26" s="139">
        <v>4550</v>
      </c>
      <c r="R26" s="378"/>
      <c r="S26" s="367"/>
      <c r="T26" s="397"/>
      <c r="U26" s="397"/>
      <c r="V26" s="743"/>
      <c r="W26" s="397"/>
      <c r="X26" s="397"/>
    </row>
    <row r="27" spans="1:24" ht="22.5" customHeight="1" x14ac:dyDescent="0.2">
      <c r="A27" s="367"/>
      <c r="B27" s="377"/>
      <c r="C27" s="515"/>
      <c r="D27" s="430" t="s">
        <v>229</v>
      </c>
      <c r="E27" s="130">
        <v>272614</v>
      </c>
      <c r="F27" s="139">
        <v>278941</v>
      </c>
      <c r="G27" s="139">
        <v>287609</v>
      </c>
      <c r="H27" s="139">
        <v>295128</v>
      </c>
      <c r="I27" s="139">
        <v>305668</v>
      </c>
      <c r="J27" s="139">
        <v>308328</v>
      </c>
      <c r="K27" s="139">
        <v>303320</v>
      </c>
      <c r="L27" s="139">
        <v>294706</v>
      </c>
      <c r="M27" s="139">
        <v>276367</v>
      </c>
      <c r="N27" s="139">
        <v>262124</v>
      </c>
      <c r="O27" s="139">
        <v>252895</v>
      </c>
      <c r="P27" s="139">
        <v>254897</v>
      </c>
      <c r="Q27" s="139">
        <v>251017</v>
      </c>
      <c r="R27" s="378"/>
      <c r="S27" s="367"/>
      <c r="T27" s="397"/>
      <c r="U27" s="778"/>
      <c r="V27" s="743"/>
      <c r="W27" s="397"/>
      <c r="X27" s="397"/>
    </row>
    <row r="28" spans="1:24" ht="15.75" customHeight="1" x14ac:dyDescent="0.2">
      <c r="A28" s="367"/>
      <c r="B28" s="377"/>
      <c r="C28" s="515"/>
      <c r="D28" s="430" t="s">
        <v>230</v>
      </c>
      <c r="E28" s="130">
        <v>266099</v>
      </c>
      <c r="F28" s="139">
        <v>263089</v>
      </c>
      <c r="G28" s="139">
        <v>262641</v>
      </c>
      <c r="H28" s="139">
        <v>260039</v>
      </c>
      <c r="I28" s="139">
        <v>264712</v>
      </c>
      <c r="J28" s="139">
        <v>267671</v>
      </c>
      <c r="K28" s="139">
        <v>271755</v>
      </c>
      <c r="L28" s="139">
        <v>268228</v>
      </c>
      <c r="M28" s="139">
        <v>258591</v>
      </c>
      <c r="N28" s="139">
        <v>249518</v>
      </c>
      <c r="O28" s="139">
        <v>244768</v>
      </c>
      <c r="P28" s="139">
        <v>243866</v>
      </c>
      <c r="Q28" s="139">
        <v>240090</v>
      </c>
      <c r="R28" s="378"/>
      <c r="S28" s="367"/>
      <c r="T28" s="397"/>
      <c r="U28" s="778"/>
      <c r="V28" s="743"/>
      <c r="W28" s="397"/>
      <c r="X28" s="397"/>
    </row>
    <row r="29" spans="1:24" ht="22.5" customHeight="1" x14ac:dyDescent="0.2">
      <c r="A29" s="367"/>
      <c r="B29" s="377"/>
      <c r="C29" s="515"/>
      <c r="D29" s="430" t="s">
        <v>231</v>
      </c>
      <c r="E29" s="130">
        <v>30953</v>
      </c>
      <c r="F29" s="139">
        <v>31155</v>
      </c>
      <c r="G29" s="139">
        <v>31440</v>
      </c>
      <c r="H29" s="139">
        <v>31614</v>
      </c>
      <c r="I29" s="139">
        <v>31963</v>
      </c>
      <c r="J29" s="139">
        <v>32312</v>
      </c>
      <c r="K29" s="139">
        <v>32785</v>
      </c>
      <c r="L29" s="139">
        <v>32415</v>
      </c>
      <c r="M29" s="139">
        <v>31592</v>
      </c>
      <c r="N29" s="139">
        <v>30994</v>
      </c>
      <c r="O29" s="139">
        <v>30290</v>
      </c>
      <c r="P29" s="139">
        <v>30054</v>
      </c>
      <c r="Q29" s="139">
        <v>29552</v>
      </c>
      <c r="R29" s="378"/>
      <c r="S29" s="367"/>
      <c r="T29" s="397"/>
      <c r="U29" s="397"/>
      <c r="V29" s="743"/>
      <c r="W29" s="397"/>
      <c r="X29" s="397"/>
    </row>
    <row r="30" spans="1:24" ht="15.75" customHeight="1" x14ac:dyDescent="0.2">
      <c r="A30" s="367"/>
      <c r="B30" s="377"/>
      <c r="C30" s="515"/>
      <c r="D30" s="430" t="s">
        <v>232</v>
      </c>
      <c r="E30" s="130">
        <v>111745</v>
      </c>
      <c r="F30" s="139">
        <v>111607</v>
      </c>
      <c r="G30" s="139">
        <v>112821</v>
      </c>
      <c r="H30" s="139">
        <v>113722</v>
      </c>
      <c r="I30" s="139">
        <v>114732</v>
      </c>
      <c r="J30" s="139">
        <v>115119</v>
      </c>
      <c r="K30" s="139">
        <v>115209</v>
      </c>
      <c r="L30" s="139">
        <v>112293</v>
      </c>
      <c r="M30" s="139">
        <v>107595</v>
      </c>
      <c r="N30" s="139">
        <v>104148</v>
      </c>
      <c r="O30" s="139">
        <v>101933</v>
      </c>
      <c r="P30" s="139">
        <v>100283</v>
      </c>
      <c r="Q30" s="139">
        <v>97450</v>
      </c>
      <c r="R30" s="378"/>
      <c r="S30" s="367"/>
      <c r="T30" s="397"/>
      <c r="U30" s="397"/>
      <c r="V30" s="743"/>
      <c r="W30" s="397"/>
      <c r="X30" s="397"/>
    </row>
    <row r="31" spans="1:24" ht="15.75" customHeight="1" x14ac:dyDescent="0.2">
      <c r="A31" s="367"/>
      <c r="B31" s="377"/>
      <c r="C31" s="515"/>
      <c r="D31" s="430" t="s">
        <v>233</v>
      </c>
      <c r="E31" s="130">
        <v>84160</v>
      </c>
      <c r="F31" s="139">
        <v>85452</v>
      </c>
      <c r="G31" s="139">
        <v>87497</v>
      </c>
      <c r="H31" s="139">
        <v>89430</v>
      </c>
      <c r="I31" s="139">
        <v>91390</v>
      </c>
      <c r="J31" s="139">
        <v>92404</v>
      </c>
      <c r="K31" s="139">
        <v>92246</v>
      </c>
      <c r="L31" s="139">
        <v>90364</v>
      </c>
      <c r="M31" s="139">
        <v>86125</v>
      </c>
      <c r="N31" s="139">
        <v>81869</v>
      </c>
      <c r="O31" s="139">
        <v>79258</v>
      </c>
      <c r="P31" s="139">
        <v>78433</v>
      </c>
      <c r="Q31" s="139">
        <v>76174</v>
      </c>
      <c r="R31" s="378"/>
      <c r="S31" s="367"/>
      <c r="T31" s="397"/>
      <c r="U31" s="397"/>
      <c r="V31" s="743"/>
      <c r="W31" s="397"/>
      <c r="X31" s="397"/>
    </row>
    <row r="32" spans="1:24" ht="15.75" customHeight="1" x14ac:dyDescent="0.2">
      <c r="A32" s="367"/>
      <c r="B32" s="377"/>
      <c r="C32" s="515"/>
      <c r="D32" s="430" t="s">
        <v>234</v>
      </c>
      <c r="E32" s="130">
        <v>103683</v>
      </c>
      <c r="F32" s="139">
        <v>105323</v>
      </c>
      <c r="G32" s="139">
        <v>108087</v>
      </c>
      <c r="H32" s="139">
        <v>109979</v>
      </c>
      <c r="I32" s="139">
        <v>113943</v>
      </c>
      <c r="J32" s="139">
        <v>115824</v>
      </c>
      <c r="K32" s="139">
        <v>115653</v>
      </c>
      <c r="L32" s="139">
        <v>113179</v>
      </c>
      <c r="M32" s="139">
        <v>107555</v>
      </c>
      <c r="N32" s="139">
        <v>102052</v>
      </c>
      <c r="O32" s="139">
        <v>96858</v>
      </c>
      <c r="P32" s="139">
        <v>96199</v>
      </c>
      <c r="Q32" s="139">
        <v>93227</v>
      </c>
      <c r="R32" s="378"/>
      <c r="S32" s="367"/>
      <c r="T32" s="397"/>
      <c r="U32" s="397"/>
      <c r="V32" s="743"/>
      <c r="W32" s="397"/>
      <c r="X32" s="397"/>
    </row>
    <row r="33" spans="1:24" ht="15.75" customHeight="1" x14ac:dyDescent="0.2">
      <c r="A33" s="367"/>
      <c r="B33" s="377"/>
      <c r="C33" s="515"/>
      <c r="D33" s="430" t="s">
        <v>235</v>
      </c>
      <c r="E33" s="130">
        <v>129567</v>
      </c>
      <c r="F33" s="139">
        <v>133008</v>
      </c>
      <c r="G33" s="139">
        <v>135208</v>
      </c>
      <c r="H33" s="139">
        <v>136337</v>
      </c>
      <c r="I33" s="139">
        <v>141642</v>
      </c>
      <c r="J33" s="139">
        <v>143528</v>
      </c>
      <c r="K33" s="139">
        <v>142688</v>
      </c>
      <c r="L33" s="139">
        <v>139703</v>
      </c>
      <c r="M33" s="139">
        <v>131393</v>
      </c>
      <c r="N33" s="139">
        <v>124059</v>
      </c>
      <c r="O33" s="139">
        <v>119579</v>
      </c>
      <c r="P33" s="139">
        <v>121231</v>
      </c>
      <c r="Q33" s="139">
        <v>121569</v>
      </c>
      <c r="R33" s="378"/>
      <c r="S33" s="367"/>
      <c r="T33" s="397"/>
      <c r="U33" s="397"/>
      <c r="V33" s="743"/>
      <c r="W33" s="397"/>
      <c r="X33" s="397"/>
    </row>
    <row r="34" spans="1:24" ht="15.75" customHeight="1" x14ac:dyDescent="0.2">
      <c r="A34" s="367"/>
      <c r="B34" s="377"/>
      <c r="C34" s="515"/>
      <c r="D34" s="430" t="s">
        <v>236</v>
      </c>
      <c r="E34" s="130">
        <v>78605</v>
      </c>
      <c r="F34" s="139">
        <v>75485</v>
      </c>
      <c r="G34" s="139">
        <v>75197</v>
      </c>
      <c r="H34" s="139">
        <v>74085</v>
      </c>
      <c r="I34" s="139">
        <v>76710</v>
      </c>
      <c r="J34" s="139">
        <v>76812</v>
      </c>
      <c r="K34" s="139">
        <v>76494</v>
      </c>
      <c r="L34" s="139">
        <v>74980</v>
      </c>
      <c r="M34" s="139">
        <v>70698</v>
      </c>
      <c r="N34" s="139">
        <v>68520</v>
      </c>
      <c r="O34" s="139">
        <v>69745</v>
      </c>
      <c r="P34" s="139">
        <v>72563</v>
      </c>
      <c r="Q34" s="139">
        <v>73135</v>
      </c>
      <c r="R34" s="378"/>
      <c r="S34" s="367"/>
      <c r="T34" s="397"/>
      <c r="U34" s="397"/>
      <c r="V34" s="746"/>
      <c r="W34" s="397"/>
      <c r="X34" s="397"/>
    </row>
    <row r="35" spans="1:24" ht="22.5" customHeight="1" x14ac:dyDescent="0.2">
      <c r="A35" s="367"/>
      <c r="B35" s="377"/>
      <c r="C35" s="515"/>
      <c r="D35" s="430" t="s">
        <v>189</v>
      </c>
      <c r="E35" s="130">
        <v>232848</v>
      </c>
      <c r="F35" s="139">
        <v>230249</v>
      </c>
      <c r="G35" s="139">
        <v>230399</v>
      </c>
      <c r="H35" s="139">
        <v>231005</v>
      </c>
      <c r="I35" s="139">
        <v>235032</v>
      </c>
      <c r="J35" s="139">
        <v>235746</v>
      </c>
      <c r="K35" s="139">
        <v>236307</v>
      </c>
      <c r="L35" s="139">
        <v>233787</v>
      </c>
      <c r="M35" s="139">
        <v>224482</v>
      </c>
      <c r="N35" s="139">
        <v>216223</v>
      </c>
      <c r="O35" s="139">
        <v>211468</v>
      </c>
      <c r="P35" s="139">
        <v>213232</v>
      </c>
      <c r="Q35" s="139">
        <v>210598</v>
      </c>
      <c r="R35" s="378"/>
      <c r="S35" s="367"/>
      <c r="T35" s="397"/>
      <c r="U35" s="397"/>
      <c r="V35" s="743"/>
      <c r="W35" s="397"/>
      <c r="X35" s="397"/>
    </row>
    <row r="36" spans="1:24" ht="15.75" customHeight="1" x14ac:dyDescent="0.2">
      <c r="A36" s="367"/>
      <c r="B36" s="377"/>
      <c r="C36" s="515"/>
      <c r="D36" s="430" t="s">
        <v>190</v>
      </c>
      <c r="E36" s="130">
        <v>94153</v>
      </c>
      <c r="F36" s="139">
        <v>94712</v>
      </c>
      <c r="G36" s="139">
        <v>95898</v>
      </c>
      <c r="H36" s="139">
        <v>98159</v>
      </c>
      <c r="I36" s="139">
        <v>101281</v>
      </c>
      <c r="J36" s="139">
        <v>102273</v>
      </c>
      <c r="K36" s="139">
        <v>101878</v>
      </c>
      <c r="L36" s="139">
        <v>99811</v>
      </c>
      <c r="M36" s="139">
        <v>93763</v>
      </c>
      <c r="N36" s="139">
        <v>89662</v>
      </c>
      <c r="O36" s="139">
        <v>86853</v>
      </c>
      <c r="P36" s="139">
        <v>86627</v>
      </c>
      <c r="Q36" s="139">
        <v>84904</v>
      </c>
      <c r="R36" s="378"/>
      <c r="S36" s="367"/>
      <c r="T36" s="397"/>
      <c r="U36" s="397"/>
      <c r="V36" s="743"/>
      <c r="W36" s="397"/>
      <c r="X36" s="397"/>
    </row>
    <row r="37" spans="1:24" ht="15.75" customHeight="1" x14ac:dyDescent="0.2">
      <c r="A37" s="367"/>
      <c r="B37" s="377"/>
      <c r="C37" s="515"/>
      <c r="D37" s="430" t="s">
        <v>59</v>
      </c>
      <c r="E37" s="130">
        <v>127937</v>
      </c>
      <c r="F37" s="139">
        <v>128826</v>
      </c>
      <c r="G37" s="139">
        <v>128915</v>
      </c>
      <c r="H37" s="139">
        <v>130454</v>
      </c>
      <c r="I37" s="139">
        <v>135724</v>
      </c>
      <c r="J37" s="139">
        <v>138551</v>
      </c>
      <c r="K37" s="139">
        <v>139385</v>
      </c>
      <c r="L37" s="139">
        <v>136833</v>
      </c>
      <c r="M37" s="139">
        <v>131125</v>
      </c>
      <c r="N37" s="139">
        <v>125967</v>
      </c>
      <c r="O37" s="139">
        <v>123555</v>
      </c>
      <c r="P37" s="139">
        <v>123778</v>
      </c>
      <c r="Q37" s="139">
        <v>120517</v>
      </c>
      <c r="R37" s="378"/>
      <c r="S37" s="367"/>
      <c r="T37" s="397"/>
      <c r="U37" s="397"/>
      <c r="V37" s="743"/>
      <c r="W37" s="397"/>
      <c r="X37" s="397"/>
    </row>
    <row r="38" spans="1:24" ht="15.75" customHeight="1" x14ac:dyDescent="0.2">
      <c r="A38" s="367"/>
      <c r="B38" s="377"/>
      <c r="C38" s="515"/>
      <c r="D38" s="430" t="s">
        <v>192</v>
      </c>
      <c r="E38" s="130">
        <v>34258</v>
      </c>
      <c r="F38" s="139">
        <v>35246</v>
      </c>
      <c r="G38" s="139">
        <v>35417</v>
      </c>
      <c r="H38" s="139">
        <v>35787</v>
      </c>
      <c r="I38" s="139">
        <v>37321</v>
      </c>
      <c r="J38" s="139">
        <v>38467</v>
      </c>
      <c r="K38" s="139">
        <v>39820</v>
      </c>
      <c r="L38" s="139">
        <v>38508</v>
      </c>
      <c r="M38" s="139">
        <v>36177</v>
      </c>
      <c r="N38" s="139">
        <v>33544</v>
      </c>
      <c r="O38" s="139">
        <v>31638</v>
      </c>
      <c r="P38" s="139">
        <v>31643</v>
      </c>
      <c r="Q38" s="139">
        <v>31174</v>
      </c>
      <c r="R38" s="378"/>
      <c r="S38" s="367"/>
      <c r="V38" s="651"/>
    </row>
    <row r="39" spans="1:24" ht="15.75" customHeight="1" x14ac:dyDescent="0.2">
      <c r="A39" s="367"/>
      <c r="B39" s="377"/>
      <c r="C39" s="515"/>
      <c r="D39" s="430" t="s">
        <v>193</v>
      </c>
      <c r="E39" s="130">
        <v>16966</v>
      </c>
      <c r="F39" s="139">
        <v>19817</v>
      </c>
      <c r="G39" s="139">
        <v>26014</v>
      </c>
      <c r="H39" s="139">
        <v>26206</v>
      </c>
      <c r="I39" s="139">
        <v>27392</v>
      </c>
      <c r="J39" s="139">
        <v>27040</v>
      </c>
      <c r="K39" s="139">
        <v>24180</v>
      </c>
      <c r="L39" s="139">
        <v>21027</v>
      </c>
      <c r="M39" s="139">
        <v>17217</v>
      </c>
      <c r="N39" s="139">
        <v>14695</v>
      </c>
      <c r="O39" s="139">
        <v>13227</v>
      </c>
      <c r="P39" s="139">
        <v>13002</v>
      </c>
      <c r="Q39" s="139">
        <v>13844</v>
      </c>
      <c r="R39" s="378"/>
      <c r="S39" s="367"/>
      <c r="V39" s="651"/>
    </row>
    <row r="40" spans="1:24" ht="15.75" customHeight="1" x14ac:dyDescent="0.2">
      <c r="A40" s="367"/>
      <c r="B40" s="377"/>
      <c r="C40" s="515"/>
      <c r="D40" s="430" t="s">
        <v>131</v>
      </c>
      <c r="E40" s="130">
        <v>10878</v>
      </c>
      <c r="F40" s="139">
        <v>10854</v>
      </c>
      <c r="G40" s="139">
        <v>10799</v>
      </c>
      <c r="H40" s="139">
        <v>10779</v>
      </c>
      <c r="I40" s="139">
        <v>10753</v>
      </c>
      <c r="J40" s="139">
        <v>10712</v>
      </c>
      <c r="K40" s="139">
        <v>10652</v>
      </c>
      <c r="L40" s="139">
        <v>10629</v>
      </c>
      <c r="M40" s="139">
        <v>10536</v>
      </c>
      <c r="N40" s="139">
        <v>10472</v>
      </c>
      <c r="O40" s="139">
        <v>10123</v>
      </c>
      <c r="P40" s="139">
        <v>9711</v>
      </c>
      <c r="Q40" s="139">
        <v>9679</v>
      </c>
      <c r="R40" s="378"/>
      <c r="S40" s="367"/>
      <c r="V40" s="651"/>
    </row>
    <row r="41" spans="1:24" ht="15.75" customHeight="1" x14ac:dyDescent="0.2">
      <c r="A41" s="367"/>
      <c r="B41" s="377"/>
      <c r="C41" s="515"/>
      <c r="D41" s="430" t="s">
        <v>132</v>
      </c>
      <c r="E41" s="130">
        <v>21673</v>
      </c>
      <c r="F41" s="139">
        <v>22326</v>
      </c>
      <c r="G41" s="139">
        <v>22808</v>
      </c>
      <c r="H41" s="139">
        <v>22777</v>
      </c>
      <c r="I41" s="139">
        <v>22877</v>
      </c>
      <c r="J41" s="139">
        <v>23210</v>
      </c>
      <c r="K41" s="139">
        <v>22853</v>
      </c>
      <c r="L41" s="139">
        <v>22339</v>
      </c>
      <c r="M41" s="139">
        <v>21658</v>
      </c>
      <c r="N41" s="139">
        <v>21079</v>
      </c>
      <c r="O41" s="139">
        <v>20799</v>
      </c>
      <c r="P41" s="139">
        <v>20770</v>
      </c>
      <c r="Q41" s="139">
        <v>20391</v>
      </c>
      <c r="R41" s="378"/>
      <c r="S41" s="367"/>
      <c r="V41" s="651"/>
    </row>
    <row r="42" spans="1:24" s="560" customFormat="1" ht="22.5" customHeight="1" x14ac:dyDescent="0.2">
      <c r="A42" s="561"/>
      <c r="B42" s="562"/>
      <c r="C42" s="664" t="s">
        <v>294</v>
      </c>
      <c r="D42" s="664"/>
      <c r="E42" s="1435"/>
      <c r="F42" s="364"/>
      <c r="G42" s="364"/>
      <c r="H42" s="364"/>
      <c r="I42" s="364"/>
      <c r="J42" s="364"/>
      <c r="K42" s="364"/>
      <c r="L42" s="364"/>
      <c r="M42" s="364"/>
      <c r="N42" s="364"/>
      <c r="O42" s="364"/>
      <c r="P42" s="364"/>
      <c r="Q42" s="364"/>
      <c r="R42" s="563"/>
      <c r="S42" s="561"/>
      <c r="V42" s="651"/>
    </row>
    <row r="43" spans="1:24" ht="15.75" customHeight="1" x14ac:dyDescent="0.2">
      <c r="A43" s="367"/>
      <c r="B43" s="377"/>
      <c r="C43" s="515"/>
      <c r="D43" s="663" t="s">
        <v>502</v>
      </c>
      <c r="E43" s="130">
        <v>51166</v>
      </c>
      <c r="F43" s="130">
        <v>52766</v>
      </c>
      <c r="G43" s="130">
        <v>53173</v>
      </c>
      <c r="H43" s="130">
        <v>52629</v>
      </c>
      <c r="I43" s="130">
        <v>55556</v>
      </c>
      <c r="J43" s="130">
        <v>56859</v>
      </c>
      <c r="K43" s="130">
        <v>56997</v>
      </c>
      <c r="L43" s="130">
        <v>56395</v>
      </c>
      <c r="M43" s="130">
        <v>53654</v>
      </c>
      <c r="N43" s="130">
        <v>50318</v>
      </c>
      <c r="O43" s="130">
        <v>47826</v>
      </c>
      <c r="P43" s="130">
        <v>47718</v>
      </c>
      <c r="Q43" s="130">
        <v>47718</v>
      </c>
      <c r="R43" s="378"/>
      <c r="S43" s="367"/>
      <c r="V43" s="651"/>
    </row>
    <row r="44" spans="1:24" s="560" customFormat="1" ht="15.75" customHeight="1" x14ac:dyDescent="0.2">
      <c r="A44" s="561"/>
      <c r="B44" s="562"/>
      <c r="C44" s="564"/>
      <c r="D44" s="663" t="s">
        <v>505</v>
      </c>
      <c r="E44" s="130">
        <v>47707</v>
      </c>
      <c r="F44" s="130">
        <v>48868</v>
      </c>
      <c r="G44" s="130">
        <v>50171</v>
      </c>
      <c r="H44" s="130">
        <v>51008</v>
      </c>
      <c r="I44" s="130">
        <v>52308</v>
      </c>
      <c r="J44" s="130">
        <v>53043</v>
      </c>
      <c r="K44" s="130">
        <v>53140</v>
      </c>
      <c r="L44" s="130">
        <v>52608</v>
      </c>
      <c r="M44" s="130">
        <v>50555</v>
      </c>
      <c r="N44" s="130">
        <v>48457</v>
      </c>
      <c r="O44" s="130">
        <v>46986</v>
      </c>
      <c r="P44" s="130">
        <v>46376</v>
      </c>
      <c r="Q44" s="130">
        <v>46376</v>
      </c>
      <c r="R44" s="563"/>
      <c r="S44" s="561"/>
      <c r="V44" s="651"/>
    </row>
    <row r="45" spans="1:24" ht="15.75" customHeight="1" x14ac:dyDescent="0.2">
      <c r="A45" s="367"/>
      <c r="B45" s="380"/>
      <c r="C45" s="515"/>
      <c r="D45" s="663" t="s">
        <v>503</v>
      </c>
      <c r="E45" s="130">
        <v>46455</v>
      </c>
      <c r="F45" s="130">
        <v>47008</v>
      </c>
      <c r="G45" s="130">
        <v>47373</v>
      </c>
      <c r="H45" s="130">
        <v>48413</v>
      </c>
      <c r="I45" s="130">
        <v>49338</v>
      </c>
      <c r="J45" s="130">
        <v>50234</v>
      </c>
      <c r="K45" s="130">
        <v>50579</v>
      </c>
      <c r="L45" s="130">
        <v>49838</v>
      </c>
      <c r="M45" s="130">
        <v>47709</v>
      </c>
      <c r="N45" s="130">
        <v>45049</v>
      </c>
      <c r="O45" s="130">
        <v>43473</v>
      </c>
      <c r="P45" s="130">
        <v>43078</v>
      </c>
      <c r="Q45" s="130">
        <v>43078</v>
      </c>
      <c r="R45" s="378"/>
      <c r="S45" s="367"/>
      <c r="V45" s="651"/>
    </row>
    <row r="46" spans="1:24" ht="15.75" customHeight="1" x14ac:dyDescent="0.2">
      <c r="A46" s="367"/>
      <c r="B46" s="377"/>
      <c r="C46" s="515"/>
      <c r="D46" s="663" t="s">
        <v>507</v>
      </c>
      <c r="E46" s="130">
        <v>37495</v>
      </c>
      <c r="F46" s="130">
        <v>37216</v>
      </c>
      <c r="G46" s="130">
        <v>37745</v>
      </c>
      <c r="H46" s="130">
        <v>39137</v>
      </c>
      <c r="I46" s="130">
        <v>39678</v>
      </c>
      <c r="J46" s="130">
        <v>39484</v>
      </c>
      <c r="K46" s="130">
        <v>39159</v>
      </c>
      <c r="L46" s="130">
        <v>37640</v>
      </c>
      <c r="M46" s="130">
        <v>35920</v>
      </c>
      <c r="N46" s="130">
        <v>33832</v>
      </c>
      <c r="O46" s="130">
        <v>32475</v>
      </c>
      <c r="P46" s="130">
        <v>31700</v>
      </c>
      <c r="Q46" s="130">
        <v>31700</v>
      </c>
      <c r="R46" s="378"/>
      <c r="S46" s="367"/>
      <c r="V46" s="651"/>
    </row>
    <row r="47" spans="1:24" ht="15.75" customHeight="1" x14ac:dyDescent="0.2">
      <c r="A47" s="367"/>
      <c r="B47" s="377"/>
      <c r="C47" s="515"/>
      <c r="D47" s="663" t="s">
        <v>508</v>
      </c>
      <c r="E47" s="130">
        <v>32256</v>
      </c>
      <c r="F47" s="130">
        <v>32233</v>
      </c>
      <c r="G47" s="130">
        <v>32074</v>
      </c>
      <c r="H47" s="130">
        <v>32041</v>
      </c>
      <c r="I47" s="130">
        <v>33143</v>
      </c>
      <c r="J47" s="130">
        <v>33722</v>
      </c>
      <c r="K47" s="130">
        <v>33698</v>
      </c>
      <c r="L47" s="130">
        <v>33341</v>
      </c>
      <c r="M47" s="130">
        <v>31769</v>
      </c>
      <c r="N47" s="130">
        <v>30413</v>
      </c>
      <c r="O47" s="130">
        <v>26166</v>
      </c>
      <c r="P47" s="130">
        <v>26443</v>
      </c>
      <c r="Q47" s="130">
        <v>26443</v>
      </c>
      <c r="R47" s="378"/>
      <c r="S47" s="367"/>
      <c r="V47" s="651"/>
    </row>
    <row r="48" spans="1:24" s="381" customFormat="1" ht="22.5" customHeight="1" x14ac:dyDescent="0.2">
      <c r="A48" s="379"/>
      <c r="B48" s="380"/>
      <c r="C48" s="1553" t="s">
        <v>238</v>
      </c>
      <c r="D48" s="1554"/>
      <c r="E48" s="1554"/>
      <c r="F48" s="1554"/>
      <c r="G48" s="1554"/>
      <c r="H48" s="1554"/>
      <c r="I48" s="1554"/>
      <c r="J48" s="1554"/>
      <c r="K48" s="1554"/>
      <c r="L48" s="1554"/>
      <c r="M48" s="1554"/>
      <c r="N48" s="1554"/>
      <c r="O48" s="1554"/>
      <c r="P48" s="1554"/>
      <c r="Q48" s="1554"/>
      <c r="R48" s="410"/>
      <c r="S48" s="379"/>
      <c r="V48" s="651"/>
    </row>
    <row r="49" spans="1:22" s="381" customFormat="1" ht="13.5" customHeight="1" x14ac:dyDescent="0.2">
      <c r="A49" s="379"/>
      <c r="B49" s="380"/>
      <c r="C49" s="415" t="s">
        <v>443</v>
      </c>
      <c r="D49" s="565"/>
      <c r="E49" s="566"/>
      <c r="F49" s="380"/>
      <c r="G49" s="566"/>
      <c r="H49" s="565"/>
      <c r="I49" s="566"/>
      <c r="J49" s="1431"/>
      <c r="K49" s="1423" t="s">
        <v>705</v>
      </c>
      <c r="L49" s="565"/>
      <c r="M49" s="565"/>
      <c r="N49" s="565"/>
      <c r="O49" s="565"/>
      <c r="P49" s="565"/>
      <c r="Q49" s="565"/>
      <c r="R49" s="410"/>
      <c r="S49" s="379"/>
      <c r="V49" s="651"/>
    </row>
    <row r="50" spans="1:22" s="381" customFormat="1" ht="10.5" customHeight="1" x14ac:dyDescent="0.2">
      <c r="A50" s="379"/>
      <c r="B50" s="380"/>
      <c r="C50" s="1555" t="s">
        <v>396</v>
      </c>
      <c r="D50" s="1555"/>
      <c r="E50" s="1555"/>
      <c r="F50" s="1555"/>
      <c r="G50" s="1555"/>
      <c r="H50" s="1555"/>
      <c r="I50" s="1555"/>
      <c r="J50" s="1555"/>
      <c r="K50" s="1555"/>
      <c r="L50" s="1555"/>
      <c r="M50" s="1555"/>
      <c r="N50" s="1555"/>
      <c r="O50" s="1555"/>
      <c r="P50" s="1555"/>
      <c r="Q50" s="1555"/>
      <c r="R50" s="410"/>
      <c r="S50" s="379"/>
    </row>
    <row r="51" spans="1:22" x14ac:dyDescent="0.2">
      <c r="A51" s="367"/>
      <c r="B51" s="377"/>
      <c r="C51" s="377"/>
      <c r="D51" s="377"/>
      <c r="E51" s="377"/>
      <c r="F51" s="377"/>
      <c r="G51" s="377"/>
      <c r="H51" s="434"/>
      <c r="I51" s="434"/>
      <c r="J51" s="434"/>
      <c r="K51" s="434"/>
      <c r="L51" s="638"/>
      <c r="M51" s="377"/>
      <c r="N51" s="1556">
        <v>42644</v>
      </c>
      <c r="O51" s="1556"/>
      <c r="P51" s="1556"/>
      <c r="Q51" s="1556"/>
      <c r="R51" s="567">
        <v>11</v>
      </c>
      <c r="S51" s="367"/>
    </row>
    <row r="52" spans="1:22" x14ac:dyDescent="0.2">
      <c r="A52" s="397"/>
      <c r="B52" s="397"/>
      <c r="C52" s="397"/>
      <c r="D52" s="397"/>
      <c r="E52" s="397"/>
      <c r="G52" s="397"/>
      <c r="H52" s="397"/>
      <c r="I52" s="397"/>
      <c r="J52" s="397"/>
      <c r="K52" s="397"/>
      <c r="L52" s="397"/>
      <c r="M52" s="397"/>
      <c r="N52" s="397"/>
      <c r="O52" s="397"/>
      <c r="P52" s="397"/>
      <c r="Q52" s="397"/>
      <c r="R52" s="397"/>
      <c r="S52" s="397"/>
    </row>
  </sheetData>
  <mergeCells count="10">
    <mergeCell ref="C16:D16"/>
    <mergeCell ref="C48:Q48"/>
    <mergeCell ref="C50:Q50"/>
    <mergeCell ref="N51:Q51"/>
    <mergeCell ref="B1:H1"/>
    <mergeCell ref="C5:D6"/>
    <mergeCell ref="E6:H6"/>
    <mergeCell ref="I6:Q6"/>
    <mergeCell ref="C8:D8"/>
    <mergeCell ref="C15:D15"/>
  </mergeCells>
  <conditionalFormatting sqref="E7:Q7">
    <cfRule type="cellIs" dxfId="1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6populacao3</vt:lpstr>
      <vt:lpstr>7empregoINE3</vt:lpstr>
      <vt:lpstr>8desemprego_INE3</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cristina.mata</cp:lastModifiedBy>
  <cp:lastPrinted>2016-11-04T11:06:09Z</cp:lastPrinted>
  <dcterms:created xsi:type="dcterms:W3CDTF">2004-03-02T09:49:36Z</dcterms:created>
  <dcterms:modified xsi:type="dcterms:W3CDTF">2016-11-04T11:13:08Z</dcterms:modified>
</cp:coreProperties>
</file>